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\Odd242_komunikace\Aktualizace webu\2021\k 3 2021\Nemocenská statistika\"/>
    </mc:Choice>
  </mc:AlternateContent>
  <bookViews>
    <workbookView xWindow="0" yWindow="15" windowWidth="15225" windowHeight="9090" tabRatio="905"/>
  </bookViews>
  <sheets>
    <sheet name="přítrv" sheetId="7" r:id="rId1"/>
  </sheets>
  <definedNames>
    <definedName name="_xlnm.Print_Area" localSheetId="0">přítrv!$A$1:$R$44</definedName>
  </definedNames>
  <calcPr calcId="162913"/>
</workbook>
</file>

<file path=xl/calcChain.xml><?xml version="1.0" encoding="utf-8"?>
<calcChain xmlns="http://schemas.openxmlformats.org/spreadsheetml/2006/main">
  <c r="E43" i="7" l="1"/>
  <c r="P42" i="7"/>
  <c r="O42" i="7"/>
  <c r="M41" i="7"/>
  <c r="L41" i="7"/>
  <c r="K41" i="7"/>
  <c r="M40" i="7"/>
  <c r="I40" i="7"/>
  <c r="H40" i="7"/>
  <c r="G40" i="7"/>
  <c r="E39" i="7"/>
  <c r="D39" i="7"/>
  <c r="C39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C43" i="7" s="1"/>
  <c r="P36" i="7"/>
  <c r="O36" i="7"/>
  <c r="N36" i="7"/>
  <c r="M36" i="7"/>
  <c r="M42" i="7" s="1"/>
  <c r="L36" i="7"/>
  <c r="K36" i="7"/>
  <c r="J36" i="7"/>
  <c r="I36" i="7"/>
  <c r="H36" i="7"/>
  <c r="G36" i="7"/>
  <c r="F36" i="7"/>
  <c r="E36" i="7"/>
  <c r="D36" i="7"/>
  <c r="C36" i="7"/>
  <c r="P35" i="7"/>
  <c r="P43" i="7" s="1"/>
  <c r="O35" i="7"/>
  <c r="O43" i="7" s="1"/>
  <c r="N35" i="7"/>
  <c r="N43" i="7" s="1"/>
  <c r="M35" i="7"/>
  <c r="L35" i="7"/>
  <c r="L43" i="7" s="1"/>
  <c r="K35" i="7"/>
  <c r="K43" i="7" s="1"/>
  <c r="J35" i="7"/>
  <c r="J43" i="7" s="1"/>
  <c r="I35" i="7"/>
  <c r="I41" i="7" s="1"/>
  <c r="H35" i="7"/>
  <c r="H43" i="7" s="1"/>
  <c r="G35" i="7"/>
  <c r="G43" i="7" s="1"/>
  <c r="F35" i="7"/>
  <c r="F43" i="7" s="1"/>
  <c r="E35" i="7"/>
  <c r="D35" i="7"/>
  <c r="D43" i="7" s="1"/>
  <c r="C35" i="7"/>
  <c r="P34" i="7"/>
  <c r="O34" i="7"/>
  <c r="N34" i="7"/>
  <c r="N42" i="7" s="1"/>
  <c r="M34" i="7"/>
  <c r="L34" i="7"/>
  <c r="L42" i="7" s="1"/>
  <c r="K34" i="7"/>
  <c r="K42" i="7" s="1"/>
  <c r="J34" i="7"/>
  <c r="J42" i="7" s="1"/>
  <c r="I34" i="7"/>
  <c r="H34" i="7"/>
  <c r="H42" i="7" s="1"/>
  <c r="G34" i="7"/>
  <c r="G42" i="7" s="1"/>
  <c r="F34" i="7"/>
  <c r="F42" i="7" s="1"/>
  <c r="E34" i="7"/>
  <c r="E40" i="7" s="1"/>
  <c r="D34" i="7"/>
  <c r="D42" i="7" s="1"/>
  <c r="C34" i="7"/>
  <c r="C42" i="7" s="1"/>
  <c r="P33" i="7"/>
  <c r="P41" i="7" s="1"/>
  <c r="O33" i="7"/>
  <c r="N33" i="7"/>
  <c r="N41" i="7" s="1"/>
  <c r="M33" i="7"/>
  <c r="L33" i="7"/>
  <c r="K33" i="7"/>
  <c r="J33" i="7"/>
  <c r="J41" i="7" s="1"/>
  <c r="I33" i="7"/>
  <c r="H33" i="7"/>
  <c r="H41" i="7" s="1"/>
  <c r="G33" i="7"/>
  <c r="G41" i="7" s="1"/>
  <c r="F33" i="7"/>
  <c r="F41" i="7" s="1"/>
  <c r="E33" i="7"/>
  <c r="D33" i="7"/>
  <c r="D41" i="7" s="1"/>
  <c r="C33" i="7"/>
  <c r="C41" i="7" s="1"/>
  <c r="P32" i="7"/>
  <c r="P40" i="7" s="1"/>
  <c r="O32" i="7"/>
  <c r="O40" i="7" s="1"/>
  <c r="N32" i="7"/>
  <c r="N40" i="7" s="1"/>
  <c r="M32" i="7"/>
  <c r="L32" i="7"/>
  <c r="L40" i="7" s="1"/>
  <c r="K32" i="7"/>
  <c r="J32" i="7"/>
  <c r="J40" i="7" s="1"/>
  <c r="I32" i="7"/>
  <c r="H32" i="7"/>
  <c r="G32" i="7"/>
  <c r="F32" i="7"/>
  <c r="F40" i="7" s="1"/>
  <c r="E32" i="7"/>
  <c r="D32" i="7"/>
  <c r="D40" i="7" s="1"/>
  <c r="C32" i="7"/>
  <c r="C40" i="7" s="1"/>
  <c r="P31" i="7"/>
  <c r="O31" i="7"/>
  <c r="N31" i="7"/>
  <c r="M31" i="7"/>
  <c r="L31" i="7"/>
  <c r="K31" i="7"/>
  <c r="J31" i="7"/>
  <c r="J38" i="7" s="1"/>
  <c r="I31" i="7"/>
  <c r="H31" i="7"/>
  <c r="G31" i="7"/>
  <c r="F31" i="7"/>
  <c r="E31" i="7"/>
  <c r="D31" i="7"/>
  <c r="C31" i="7"/>
  <c r="P30" i="7"/>
  <c r="O30" i="7"/>
  <c r="O39" i="7" s="1"/>
  <c r="N30" i="7"/>
  <c r="M30" i="7"/>
  <c r="L30" i="7"/>
  <c r="L38" i="7" s="1"/>
  <c r="K30" i="7"/>
  <c r="J30" i="7"/>
  <c r="I30" i="7"/>
  <c r="I39" i="7" s="1"/>
  <c r="H30" i="7"/>
  <c r="G30" i="7"/>
  <c r="F30" i="7"/>
  <c r="F39" i="7" s="1"/>
  <c r="E30" i="7"/>
  <c r="D30" i="7"/>
  <c r="C30" i="7"/>
  <c r="P29" i="7"/>
  <c r="P38" i="7" s="1"/>
  <c r="O29" i="7"/>
  <c r="O38" i="7" s="1"/>
  <c r="N29" i="7"/>
  <c r="N38" i="7" s="1"/>
  <c r="M29" i="7"/>
  <c r="M38" i="7" s="1"/>
  <c r="L29" i="7"/>
  <c r="K29" i="7"/>
  <c r="K38" i="7" s="1"/>
  <c r="J29" i="7"/>
  <c r="J39" i="7" s="1"/>
  <c r="I29" i="7"/>
  <c r="I38" i="7" s="1"/>
  <c r="H29" i="7"/>
  <c r="H38" i="7" s="1"/>
  <c r="G29" i="7"/>
  <c r="G38" i="7" s="1"/>
  <c r="F29" i="7"/>
  <c r="F38" i="7" s="1"/>
  <c r="E29" i="7"/>
  <c r="E38" i="7" s="1"/>
  <c r="D29" i="7"/>
  <c r="D38" i="7" s="1"/>
  <c r="C29" i="7"/>
  <c r="C38" i="7" s="1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Q15" i="7"/>
  <c r="Q14" i="7"/>
  <c r="Q36" i="7" s="1"/>
  <c r="Q13" i="7"/>
  <c r="Q21" i="7" s="1"/>
  <c r="Q12" i="7"/>
  <c r="Q11" i="7"/>
  <c r="Q33" i="7" s="1"/>
  <c r="Q10" i="7"/>
  <c r="Q9" i="7"/>
  <c r="Q8" i="7"/>
  <c r="Q30" i="7" s="1"/>
  <c r="Q7" i="7"/>
  <c r="Q29" i="7" s="1"/>
  <c r="Q20" i="7" l="1"/>
  <c r="Q32" i="7"/>
  <c r="G39" i="7"/>
  <c r="K40" i="7"/>
  <c r="O41" i="7"/>
  <c r="H39" i="7"/>
  <c r="Q19" i="7"/>
  <c r="Q31" i="7"/>
  <c r="K39" i="7"/>
  <c r="M39" i="7"/>
  <c r="E42" i="7"/>
  <c r="I43" i="7"/>
  <c r="L39" i="7"/>
  <c r="Q18" i="7"/>
  <c r="Q35" i="7"/>
  <c r="N39" i="7"/>
  <c r="P39" i="7"/>
  <c r="Q16" i="7"/>
  <c r="R9" i="7" s="1"/>
  <c r="E41" i="7"/>
  <c r="I42" i="7"/>
  <c r="M43" i="7"/>
  <c r="Q17" i="7"/>
  <c r="Q34" i="7"/>
  <c r="R11" i="7"/>
  <c r="Q42" i="7" l="1"/>
  <c r="R14" i="7"/>
  <c r="R10" i="7"/>
  <c r="Q40" i="7"/>
  <c r="R13" i="7"/>
  <c r="R8" i="7"/>
  <c r="Q41" i="7"/>
  <c r="Q43" i="7"/>
  <c r="Q38" i="7"/>
  <c r="R34" i="7" s="1"/>
  <c r="R7" i="7"/>
  <c r="R17" i="7" s="1"/>
  <c r="R15" i="7"/>
  <c r="R12" i="7"/>
  <c r="Q39" i="7"/>
  <c r="R18" i="7" l="1"/>
  <c r="R20" i="7"/>
  <c r="R35" i="7"/>
  <c r="R21" i="7"/>
  <c r="R19" i="7"/>
  <c r="R32" i="7"/>
  <c r="R37" i="7"/>
  <c r="R29" i="7"/>
  <c r="R33" i="7"/>
  <c r="R30" i="7"/>
  <c r="R36" i="7"/>
  <c r="R31" i="7"/>
  <c r="R39" i="7" l="1"/>
  <c r="R41" i="7"/>
  <c r="R43" i="7"/>
  <c r="R40" i="7"/>
  <c r="R42" i="7"/>
</calcChain>
</file>

<file path=xl/sharedStrings.xml><?xml version="1.0" encoding="utf-8"?>
<sst xmlns="http://schemas.openxmlformats.org/spreadsheetml/2006/main" count="89" uniqueCount="43">
  <si>
    <t>ČR celkem</t>
  </si>
  <si>
    <t>Podíl v %</t>
  </si>
  <si>
    <t>Z toho</t>
  </si>
  <si>
    <t>(absolutní počty)</t>
  </si>
  <si>
    <t>(přepočet na 100 000 obyvatel)</t>
  </si>
  <si>
    <t>31 - 60 dnů</t>
  </si>
  <si>
    <t>61 - 90 dnů</t>
  </si>
  <si>
    <t>91 - 180 dnů</t>
  </si>
  <si>
    <t>181 - 270 dnů</t>
  </si>
  <si>
    <t>271 - 365 dnů</t>
  </si>
  <si>
    <t>1 - 30 dnů</t>
  </si>
  <si>
    <t>31 a více dnů</t>
  </si>
  <si>
    <t>61 a více dnů</t>
  </si>
  <si>
    <t>91 a více dnů</t>
  </si>
  <si>
    <t>181 a více dnů</t>
  </si>
  <si>
    <t>366 a více dnů</t>
  </si>
  <si>
    <t>Kraj</t>
  </si>
  <si>
    <t>Plzeňský</t>
  </si>
  <si>
    <t>Liberecký</t>
  </si>
  <si>
    <t>PSSZ</t>
  </si>
  <si>
    <t>Jihočeský</t>
  </si>
  <si>
    <t>Vysočina</t>
  </si>
  <si>
    <t>Jihomor.</t>
  </si>
  <si>
    <t>Zlínský</t>
  </si>
  <si>
    <t>Ústecký</t>
  </si>
  <si>
    <t>Pardubický</t>
  </si>
  <si>
    <t>Středočeský</t>
  </si>
  <si>
    <t>Karlovarský</t>
  </si>
  <si>
    <t>Olomoucký</t>
  </si>
  <si>
    <t>Královéhr.</t>
  </si>
  <si>
    <t>1 - 14 dnů</t>
  </si>
  <si>
    <t>15 - 21 dnů</t>
  </si>
  <si>
    <t>22 - 30 dnů</t>
  </si>
  <si>
    <t>Trvání DPN</t>
  </si>
  <si>
    <t>CELKEM  DPN</t>
  </si>
  <si>
    <t>Moravskosl.</t>
  </si>
  <si>
    <t>Jiho
moravský</t>
  </si>
  <si>
    <t>Králové
hradecký</t>
  </si>
  <si>
    <t>Moravsko
slezský</t>
  </si>
  <si>
    <t>Praha</t>
  </si>
  <si>
    <t>Středo
český</t>
  </si>
  <si>
    <t>Ukončené případy dočasné pracovní neschopnosti za 1. čtvrtletí 2021 podle délky trvání</t>
  </si>
  <si>
    <t>Počet obyvatel k 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</si>
</sst>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6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i/>
      <sz val="10"/>
      <name val="Tahoma"/>
      <family val="2"/>
      <charset val="238"/>
    </font>
    <font>
      <sz val="10"/>
      <color theme="0"/>
      <name val="Tahoma"/>
      <family val="2"/>
      <charset val="238"/>
    </font>
    <font>
      <b/>
      <sz val="14"/>
      <name val="Tahoma"/>
      <family val="2"/>
      <charset val="238"/>
    </font>
    <font>
      <i/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4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6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2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0" fontId="13" fillId="3" borderId="0" applyNumberFormat="0" applyBorder="0" applyAlignment="0" applyProtection="0"/>
    <xf numFmtId="49" fontId="2" fillId="0" borderId="0">
      <alignment horizontal="left" vertical="center" wrapText="1"/>
    </xf>
    <xf numFmtId="49" fontId="2" fillId="0" borderId="1">
      <alignment wrapText="1"/>
    </xf>
  </cellStyleXfs>
  <cellXfs count="122">
    <xf numFmtId="0" fontId="0" fillId="0" borderId="0" xfId="0"/>
    <xf numFmtId="3" fontId="14" fillId="0" borderId="1" xfId="8" applyFont="1" applyBorder="1">
      <alignment vertical="center"/>
    </xf>
    <xf numFmtId="3" fontId="15" fillId="0" borderId="1" xfId="8" applyFont="1" applyBorder="1">
      <alignment vertical="center"/>
    </xf>
    <xf numFmtId="0" fontId="16" fillId="5" borderId="13" xfId="0" applyFont="1" applyFill="1" applyBorder="1" applyAlignment="1">
      <alignment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vertical="center"/>
    </xf>
    <xf numFmtId="0" fontId="16" fillId="5" borderId="33" xfId="0" applyFont="1" applyFill="1" applyBorder="1" applyAlignment="1">
      <alignment vertical="center" wrapText="1"/>
    </xf>
    <xf numFmtId="3" fontId="18" fillId="6" borderId="34" xfId="0" applyNumberFormat="1" applyFont="1" applyFill="1" applyBorder="1" applyAlignment="1">
      <alignment horizontal="right" vertical="center" wrapText="1"/>
    </xf>
    <xf numFmtId="3" fontId="18" fillId="6" borderId="39" xfId="0" applyNumberFormat="1" applyFont="1" applyFill="1" applyBorder="1" applyAlignment="1">
      <alignment horizontal="right" vertical="center" wrapText="1"/>
    </xf>
    <xf numFmtId="3" fontId="18" fillId="6" borderId="40" xfId="0" applyNumberFormat="1" applyFont="1" applyFill="1" applyBorder="1" applyAlignment="1">
      <alignment horizontal="right" vertical="center" wrapText="1"/>
    </xf>
    <xf numFmtId="3" fontId="18" fillId="6" borderId="32" xfId="0" applyNumberFormat="1" applyFont="1" applyFill="1" applyBorder="1" applyAlignment="1">
      <alignment horizontal="right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vertical="center" wrapText="1"/>
    </xf>
    <xf numFmtId="10" fontId="19" fillId="2" borderId="32" xfId="9" applyNumberFormat="1" applyFont="1" applyFill="1" applyBorder="1" applyAlignment="1" applyProtection="1">
      <alignment horizontal="right" vertical="center" indent="1"/>
    </xf>
    <xf numFmtId="10" fontId="22" fillId="0" borderId="7" xfId="9" applyNumberFormat="1" applyFont="1" applyBorder="1" applyAlignment="1" applyProtection="1">
      <alignment horizontal="right" vertical="center" indent="1"/>
    </xf>
    <xf numFmtId="3" fontId="11" fillId="4" borderId="31" xfId="8" applyNumberFormat="1" applyFont="1" applyFill="1" applyBorder="1" applyAlignment="1" applyProtection="1">
      <alignment horizontal="right" vertical="center"/>
    </xf>
    <xf numFmtId="3" fontId="11" fillId="4" borderId="25" xfId="8" applyNumberFormat="1" applyFont="1" applyFill="1" applyBorder="1" applyAlignment="1" applyProtection="1">
      <alignment horizontal="right" vertical="center"/>
    </xf>
    <xf numFmtId="3" fontId="15" fillId="0" borderId="10" xfId="8" applyFont="1" applyBorder="1" applyAlignment="1" applyProtection="1">
      <alignment horizontal="center" vertical="center"/>
    </xf>
    <xf numFmtId="3" fontId="11" fillId="0" borderId="30" xfId="8" applyNumberFormat="1" applyFont="1" applyBorder="1" applyAlignment="1" applyProtection="1">
      <alignment horizontal="right" vertical="center"/>
    </xf>
    <xf numFmtId="3" fontId="11" fillId="0" borderId="36" xfId="8" applyNumberFormat="1" applyFont="1" applyBorder="1" applyAlignment="1" applyProtection="1">
      <alignment horizontal="right" vertical="center"/>
    </xf>
    <xf numFmtId="3" fontId="15" fillId="0" borderId="6" xfId="8" applyNumberFormat="1" applyFont="1" applyBorder="1" applyAlignment="1" applyProtection="1">
      <alignment horizontal="right" vertical="center"/>
    </xf>
    <xf numFmtId="10" fontId="22" fillId="0" borderId="6" xfId="9" applyNumberFormat="1" applyFont="1" applyBorder="1" applyAlignment="1" applyProtection="1">
      <alignment horizontal="right" vertical="center" indent="1"/>
    </xf>
    <xf numFmtId="3" fontId="15" fillId="0" borderId="11" xfId="8" applyFont="1" applyBorder="1" applyAlignment="1" applyProtection="1">
      <alignment horizontal="center" vertical="center"/>
    </xf>
    <xf numFmtId="3" fontId="11" fillId="0" borderId="25" xfId="8" applyNumberFormat="1" applyFont="1" applyBorder="1" applyAlignment="1" applyProtection="1">
      <alignment horizontal="right" vertical="center"/>
    </xf>
    <xf numFmtId="3" fontId="11" fillId="0" borderId="26" xfId="8" applyNumberFormat="1" applyFont="1" applyBorder="1" applyAlignment="1" applyProtection="1">
      <alignment horizontal="right" vertical="center"/>
    </xf>
    <xf numFmtId="3" fontId="15" fillId="0" borderId="7" xfId="8" applyNumberFormat="1" applyFont="1" applyBorder="1" applyAlignment="1" applyProtection="1">
      <alignment horizontal="right" vertical="center"/>
    </xf>
    <xf numFmtId="3" fontId="15" fillId="0" borderId="12" xfId="8" applyFont="1" applyBorder="1" applyAlignment="1" applyProtection="1">
      <alignment horizontal="center" vertical="center"/>
    </xf>
    <xf numFmtId="3" fontId="11" fillId="0" borderId="22" xfId="8" applyNumberFormat="1" applyFont="1" applyBorder="1" applyAlignment="1" applyProtection="1">
      <alignment horizontal="right" vertical="center"/>
    </xf>
    <xf numFmtId="3" fontId="11" fillId="0" borderId="27" xfId="8" applyNumberFormat="1" applyFont="1" applyBorder="1" applyAlignment="1" applyProtection="1">
      <alignment horizontal="right" vertical="center"/>
    </xf>
    <xf numFmtId="3" fontId="15" fillId="0" borderId="16" xfId="8" applyNumberFormat="1" applyFont="1" applyBorder="1" applyAlignment="1" applyProtection="1">
      <alignment horizontal="right" vertical="center"/>
    </xf>
    <xf numFmtId="10" fontId="22" fillId="0" borderId="16" xfId="9" applyNumberFormat="1" applyFont="1" applyBorder="1" applyAlignment="1" applyProtection="1">
      <alignment horizontal="right" vertical="center" indent="1"/>
    </xf>
    <xf numFmtId="3" fontId="15" fillId="0" borderId="5" xfId="8" applyFont="1" applyBorder="1" applyAlignment="1" applyProtection="1">
      <alignment horizontal="center" vertical="center"/>
    </xf>
    <xf numFmtId="3" fontId="11" fillId="0" borderId="23" xfId="8" applyNumberFormat="1" applyFont="1" applyBorder="1" applyAlignment="1" applyProtection="1">
      <alignment horizontal="right" vertical="center"/>
    </xf>
    <xf numFmtId="3" fontId="11" fillId="0" borderId="28" xfId="8" applyNumberFormat="1" applyFont="1" applyBorder="1" applyAlignment="1" applyProtection="1">
      <alignment horizontal="right" vertical="center"/>
    </xf>
    <xf numFmtId="3" fontId="15" fillId="0" borderId="29" xfId="8" applyNumberFormat="1" applyFont="1" applyBorder="1" applyAlignment="1" applyProtection="1">
      <alignment horizontal="right" vertical="center"/>
    </xf>
    <xf numFmtId="10" fontId="22" fillId="0" borderId="29" xfId="9" applyNumberFormat="1" applyFont="1" applyBorder="1" applyAlignment="1" applyProtection="1">
      <alignment horizontal="right" vertical="center" indent="1"/>
    </xf>
    <xf numFmtId="3" fontId="11" fillId="0" borderId="1" xfId="8" applyFont="1" applyBorder="1">
      <alignment vertical="center"/>
    </xf>
    <xf numFmtId="3" fontId="11" fillId="0" borderId="1" xfId="8" applyFont="1" applyBorder="1" applyAlignment="1">
      <alignment horizontal="center" vertical="center"/>
    </xf>
    <xf numFmtId="3" fontId="15" fillId="0" borderId="1" xfId="8" applyFont="1" applyBorder="1" applyAlignment="1">
      <alignment horizontal="center" vertical="center"/>
    </xf>
    <xf numFmtId="3" fontId="14" fillId="0" borderId="0" xfId="8" applyFont="1">
      <alignment vertical="center"/>
    </xf>
    <xf numFmtId="3" fontId="15" fillId="0" borderId="10" xfId="8" applyFont="1" applyBorder="1" applyAlignment="1" applyProtection="1">
      <alignment horizontal="right" vertical="center" indent="1"/>
    </xf>
    <xf numFmtId="3" fontId="15" fillId="0" borderId="11" xfId="8" applyFont="1" applyBorder="1" applyAlignment="1" applyProtection="1">
      <alignment horizontal="right" vertical="center" indent="1"/>
    </xf>
    <xf numFmtId="3" fontId="15" fillId="0" borderId="12" xfId="8" applyFont="1" applyBorder="1" applyAlignment="1" applyProtection="1">
      <alignment horizontal="right" vertical="center" indent="1"/>
    </xf>
    <xf numFmtId="3" fontId="15" fillId="0" borderId="5" xfId="8" applyFont="1" applyBorder="1" applyAlignment="1" applyProtection="1">
      <alignment horizontal="right" vertical="center" indent="1"/>
    </xf>
    <xf numFmtId="49" fontId="16" fillId="5" borderId="19" xfId="15" applyFont="1" applyFill="1" applyBorder="1" applyAlignment="1" applyProtection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3" fontId="15" fillId="0" borderId="38" xfId="8" applyFont="1" applyBorder="1" applyAlignment="1">
      <alignment horizontal="center" vertical="center" textRotation="90" wrapText="1"/>
    </xf>
    <xf numFmtId="3" fontId="15" fillId="0" borderId="35" xfId="8" applyFont="1" applyBorder="1" applyAlignment="1">
      <alignment horizontal="center" vertical="center" textRotation="90" wrapText="1"/>
    </xf>
    <xf numFmtId="3" fontId="15" fillId="0" borderId="34" xfId="8" applyFont="1" applyBorder="1" applyAlignment="1">
      <alignment horizontal="center" vertical="center" textRotation="90" wrapText="1"/>
    </xf>
    <xf numFmtId="3" fontId="15" fillId="0" borderId="31" xfId="8" applyFont="1" applyBorder="1" applyAlignment="1" applyProtection="1">
      <alignment horizontal="center" vertical="center"/>
    </xf>
    <xf numFmtId="3" fontId="15" fillId="0" borderId="41" xfId="8" applyFont="1" applyBorder="1" applyAlignment="1" applyProtection="1">
      <alignment horizontal="center" vertical="center"/>
    </xf>
    <xf numFmtId="3" fontId="15" fillId="0" borderId="31" xfId="8" applyFont="1" applyBorder="1" applyAlignment="1" applyProtection="1">
      <alignment horizontal="center" vertical="center" wrapText="1"/>
    </xf>
    <xf numFmtId="3" fontId="18" fillId="6" borderId="14" xfId="0" applyNumberFormat="1" applyFont="1" applyFill="1" applyBorder="1" applyAlignment="1">
      <alignment horizontal="center" vertical="center" wrapText="1"/>
    </xf>
    <xf numFmtId="3" fontId="18" fillId="6" borderId="37" xfId="0" applyNumberFormat="1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3" fontId="15" fillId="0" borderId="31" xfId="8" applyFont="1" applyBorder="1" applyAlignment="1" applyProtection="1">
      <alignment horizontal="right" vertical="center" indent="1"/>
    </xf>
    <xf numFmtId="3" fontId="15" fillId="0" borderId="11" xfId="8" applyFont="1" applyBorder="1" applyAlignment="1" applyProtection="1">
      <alignment horizontal="right" vertical="center" indent="1"/>
    </xf>
    <xf numFmtId="3" fontId="18" fillId="6" borderId="15" xfId="0" applyNumberFormat="1" applyFont="1" applyFill="1" applyBorder="1" applyAlignment="1">
      <alignment horizontal="center" vertical="center" wrapText="1"/>
    </xf>
    <xf numFmtId="49" fontId="16" fillId="5" borderId="1" xfId="15" applyFont="1" applyFill="1" applyBorder="1" applyAlignment="1" applyProtection="1">
      <alignment horizontal="center" vertical="center" wrapText="1"/>
    </xf>
    <xf numFmtId="0" fontId="21" fillId="0" borderId="0" xfId="4" applyFont="1" applyFill="1" applyAlignment="1" applyProtection="1">
      <alignment horizontal="center" vertical="center"/>
      <protection locked="0"/>
    </xf>
    <xf numFmtId="49" fontId="16" fillId="5" borderId="20" xfId="15" applyFont="1" applyFill="1" applyBorder="1" applyAlignment="1" applyProtection="1">
      <alignment horizontal="center" vertical="center" wrapText="1"/>
    </xf>
    <xf numFmtId="49" fontId="16" fillId="5" borderId="41" xfId="15" applyFont="1" applyFill="1" applyBorder="1" applyAlignment="1" applyProtection="1">
      <alignment horizontal="center" vertical="center" wrapText="1"/>
    </xf>
    <xf numFmtId="49" fontId="16" fillId="5" borderId="6" xfId="15" applyFont="1" applyFill="1" applyBorder="1" applyAlignment="1" applyProtection="1">
      <alignment horizontal="center" vertical="center" wrapText="1"/>
    </xf>
    <xf numFmtId="49" fontId="16" fillId="5" borderId="7" xfId="15" applyFont="1" applyFill="1" applyBorder="1" applyAlignment="1" applyProtection="1">
      <alignment horizontal="center" vertical="center" wrapText="1"/>
    </xf>
    <xf numFmtId="3" fontId="23" fillId="0" borderId="0" xfId="8" applyFont="1">
      <alignment vertical="center"/>
    </xf>
    <xf numFmtId="3" fontId="23" fillId="0" borderId="0" xfId="8" applyFont="1" applyAlignment="1">
      <alignment vertical="center"/>
    </xf>
    <xf numFmtId="3" fontId="23" fillId="0" borderId="0" xfId="8" applyFont="1" applyAlignment="1" applyProtection="1">
      <alignment vertical="center"/>
    </xf>
    <xf numFmtId="3" fontId="24" fillId="0" borderId="0" xfId="8" applyFont="1" applyAlignment="1" applyProtection="1">
      <alignment vertical="center"/>
    </xf>
    <xf numFmtId="3" fontId="15" fillId="0" borderId="18" xfId="8" applyFont="1" applyBorder="1" applyAlignment="1" applyProtection="1">
      <alignment horizontal="center" vertical="center"/>
    </xf>
    <xf numFmtId="3" fontId="15" fillId="0" borderId="20" xfId="8" applyFont="1" applyBorder="1" applyAlignment="1" applyProtection="1">
      <alignment horizontal="center" vertical="center"/>
    </xf>
    <xf numFmtId="3" fontId="11" fillId="0" borderId="18" xfId="8" applyNumberFormat="1" applyFont="1" applyBorder="1" applyAlignment="1" applyProtection="1">
      <alignment horizontal="right" vertical="center" indent="1"/>
      <protection locked="0"/>
    </xf>
    <xf numFmtId="3" fontId="11" fillId="0" borderId="24" xfId="8" applyNumberFormat="1" applyFont="1" applyBorder="1" applyAlignment="1" applyProtection="1">
      <alignment horizontal="right" vertical="center" indent="1"/>
      <protection locked="0"/>
    </xf>
    <xf numFmtId="3" fontId="11" fillId="0" borderId="19" xfId="8" applyNumberFormat="1" applyFont="1" applyBorder="1" applyAlignment="1" applyProtection="1">
      <alignment horizontal="right" vertical="center" indent="1"/>
      <protection locked="0"/>
    </xf>
    <xf numFmtId="3" fontId="11" fillId="0" borderId="20" xfId="8" applyNumberFormat="1" applyFont="1" applyBorder="1" applyAlignment="1" applyProtection="1">
      <alignment horizontal="right" vertical="center" indent="1"/>
      <protection locked="0"/>
    </xf>
    <xf numFmtId="3" fontId="11" fillId="0" borderId="21" xfId="8" applyNumberFormat="1" applyFont="1" applyBorder="1" applyAlignment="1" applyProtection="1">
      <alignment horizontal="right" vertical="center" indent="1"/>
      <protection locked="0"/>
    </xf>
    <xf numFmtId="3" fontId="15" fillId="0" borderId="42" xfId="8" applyNumberFormat="1" applyFont="1" applyBorder="1" applyAlignment="1" applyProtection="1">
      <alignment horizontal="right" vertical="center" indent="1"/>
      <protection locked="0"/>
    </xf>
    <xf numFmtId="10" fontId="22" fillId="0" borderId="43" xfId="9" applyNumberFormat="1" applyFont="1" applyBorder="1" applyAlignment="1" applyProtection="1">
      <alignment horizontal="right" vertical="center" indent="1"/>
    </xf>
    <xf numFmtId="3" fontId="11" fillId="4" borderId="44" xfId="8" applyNumberFormat="1" applyFont="1" applyFill="1" applyBorder="1" applyAlignment="1" applyProtection="1">
      <alignment horizontal="right" vertical="center"/>
    </xf>
    <xf numFmtId="3" fontId="11" fillId="4" borderId="22" xfId="8" applyNumberFormat="1" applyFont="1" applyFill="1" applyBorder="1" applyAlignment="1" applyProtection="1">
      <alignment horizontal="right" vertical="center"/>
    </xf>
    <xf numFmtId="3" fontId="11" fillId="4" borderId="45" xfId="8" applyNumberFormat="1" applyFont="1" applyFill="1" applyBorder="1" applyAlignment="1" applyProtection="1">
      <alignment horizontal="right" vertical="center"/>
    </xf>
    <xf numFmtId="3" fontId="18" fillId="4" borderId="46" xfId="13" applyNumberFormat="1" applyFont="1" applyFill="1" applyBorder="1" applyAlignment="1" applyProtection="1">
      <alignment horizontal="right" vertical="center"/>
      <protection locked="0"/>
    </xf>
    <xf numFmtId="3" fontId="15" fillId="0" borderId="47" xfId="8" applyFont="1" applyBorder="1" applyAlignment="1" applyProtection="1">
      <alignment horizontal="center" vertical="center"/>
    </xf>
    <xf numFmtId="3" fontId="15" fillId="0" borderId="26" xfId="8" applyFont="1" applyBorder="1" applyAlignment="1" applyProtection="1">
      <alignment horizontal="center" vertical="center"/>
    </xf>
    <xf numFmtId="3" fontId="15" fillId="4" borderId="46" xfId="8" applyNumberFormat="1" applyFont="1" applyFill="1" applyBorder="1" applyAlignment="1" applyProtection="1">
      <alignment horizontal="right" vertical="center"/>
      <protection locked="0"/>
    </xf>
    <xf numFmtId="3" fontId="15" fillId="4" borderId="48" xfId="8" applyNumberFormat="1" applyFont="1" applyFill="1" applyBorder="1" applyAlignment="1" applyProtection="1">
      <alignment horizontal="right" vertical="center"/>
      <protection locked="0"/>
    </xf>
    <xf numFmtId="3" fontId="15" fillId="0" borderId="11" xfId="8" applyFont="1" applyBorder="1" applyAlignment="1" applyProtection="1">
      <alignment horizontal="center" vertical="center" wrapText="1"/>
    </xf>
    <xf numFmtId="3" fontId="11" fillId="4" borderId="48" xfId="8" applyNumberFormat="1" applyFont="1" applyFill="1" applyBorder="1" applyAlignment="1" applyProtection="1">
      <alignment horizontal="right" vertical="center"/>
    </xf>
    <xf numFmtId="4" fontId="23" fillId="0" borderId="0" xfId="8" applyNumberFormat="1" applyFont="1">
      <alignment vertical="center"/>
    </xf>
    <xf numFmtId="3" fontId="18" fillId="6" borderId="49" xfId="0" applyNumberFormat="1" applyFont="1" applyFill="1" applyBorder="1" applyAlignment="1">
      <alignment horizontal="right" vertical="center" wrapText="1"/>
    </xf>
    <xf numFmtId="3" fontId="18" fillId="0" borderId="0" xfId="8" applyNumberFormat="1" applyFont="1" applyFill="1" applyBorder="1" applyAlignment="1" applyProtection="1">
      <alignment horizontal="center" vertical="center"/>
    </xf>
    <xf numFmtId="3" fontId="15" fillId="0" borderId="0" xfId="8" applyFont="1" applyBorder="1" applyAlignment="1">
      <alignment horizontal="center" vertical="center" textRotation="90" wrapText="1"/>
    </xf>
    <xf numFmtId="3" fontId="15" fillId="0" borderId="0" xfId="8" applyFont="1" applyBorder="1" applyAlignment="1" applyProtection="1">
      <alignment horizontal="center" vertical="center"/>
    </xf>
    <xf numFmtId="3" fontId="11" fillId="0" borderId="0" xfId="8" applyNumberFormat="1" applyFont="1" applyBorder="1" applyAlignment="1" applyProtection="1">
      <alignment horizontal="center" vertical="center"/>
    </xf>
    <xf numFmtId="3" fontId="15" fillId="0" borderId="0" xfId="8" applyNumberFormat="1" applyFont="1" applyBorder="1" applyAlignment="1" applyProtection="1">
      <alignment horizontal="center" vertical="center"/>
    </xf>
    <xf numFmtId="10" fontId="22" fillId="0" borderId="0" xfId="9" applyNumberFormat="1" applyFont="1" applyBorder="1" applyAlignment="1" applyProtection="1">
      <alignment horizontal="center" vertical="center"/>
    </xf>
    <xf numFmtId="3" fontId="15" fillId="0" borderId="50" xfId="8" applyFont="1" applyBorder="1" applyAlignment="1" applyProtection="1">
      <alignment horizontal="right" vertical="center" indent="1"/>
    </xf>
    <xf numFmtId="3" fontId="15" fillId="0" borderId="10" xfId="8" applyFont="1" applyBorder="1" applyAlignment="1" applyProtection="1">
      <alignment horizontal="right" vertical="center" indent="1"/>
    </xf>
    <xf numFmtId="3" fontId="11" fillId="0" borderId="30" xfId="8" applyNumberFormat="1" applyFont="1" applyBorder="1" applyAlignment="1" applyProtection="1">
      <alignment horizontal="right" vertical="center" indent="1"/>
      <protection locked="0"/>
    </xf>
    <xf numFmtId="3" fontId="15" fillId="0" borderId="43" xfId="8" applyNumberFormat="1" applyFont="1" applyBorder="1" applyAlignment="1" applyProtection="1">
      <alignment horizontal="right" vertical="center" indent="1"/>
      <protection locked="0"/>
    </xf>
    <xf numFmtId="3" fontId="15" fillId="0" borderId="47" xfId="8" applyFont="1" applyBorder="1" applyAlignment="1" applyProtection="1">
      <alignment horizontal="right" vertical="center" indent="1"/>
    </xf>
    <xf numFmtId="3" fontId="15" fillId="0" borderId="48" xfId="8" applyFont="1" applyBorder="1" applyAlignment="1" applyProtection="1">
      <alignment horizontal="right" vertical="center" indent="1"/>
    </xf>
    <xf numFmtId="3" fontId="15" fillId="0" borderId="44" xfId="8" applyFont="1" applyBorder="1" applyAlignment="1" applyProtection="1">
      <alignment horizontal="right" vertical="center" wrapText="1" indent="1"/>
    </xf>
    <xf numFmtId="3" fontId="15" fillId="0" borderId="12" xfId="8" applyFont="1" applyBorder="1" applyAlignment="1" applyProtection="1">
      <alignment horizontal="right" vertical="center" wrapText="1" indent="1"/>
    </xf>
    <xf numFmtId="3" fontId="15" fillId="0" borderId="51" xfId="8" applyNumberFormat="1" applyFont="1" applyBorder="1" applyAlignment="1" applyProtection="1">
      <alignment horizontal="right" vertical="center" indent="1"/>
      <protection locked="0"/>
    </xf>
    <xf numFmtId="3" fontId="18" fillId="6" borderId="29" xfId="0" applyNumberFormat="1" applyFont="1" applyFill="1" applyBorder="1" applyAlignment="1">
      <alignment horizontal="right" vertical="center" wrapText="1"/>
    </xf>
    <xf numFmtId="10" fontId="19" fillId="2" borderId="32" xfId="9" applyNumberFormat="1" applyFont="1" applyFill="1" applyBorder="1" applyAlignment="1" applyProtection="1">
      <alignment horizontal="right" vertical="center"/>
    </xf>
    <xf numFmtId="3" fontId="11" fillId="0" borderId="24" xfId="8" applyNumberFormat="1" applyFont="1" applyBorder="1" applyAlignment="1" applyProtection="1">
      <alignment horizontal="right" vertical="center" indent="1"/>
    </xf>
    <xf numFmtId="3" fontId="15" fillId="0" borderId="6" xfId="8" applyNumberFormat="1" applyFont="1" applyBorder="1" applyAlignment="1" applyProtection="1">
      <alignment horizontal="right" vertical="center" indent="1"/>
    </xf>
    <xf numFmtId="3" fontId="11" fillId="0" borderId="25" xfId="8" applyNumberFormat="1" applyFont="1" applyBorder="1" applyAlignment="1" applyProtection="1">
      <alignment horizontal="right" vertical="center" indent="1"/>
    </xf>
    <xf numFmtId="3" fontId="15" fillId="0" borderId="7" xfId="8" applyNumberFormat="1" applyFont="1" applyBorder="1" applyAlignment="1" applyProtection="1">
      <alignment horizontal="right" vertical="center" indent="1"/>
    </xf>
    <xf numFmtId="3" fontId="11" fillId="0" borderId="22" xfId="8" applyNumberFormat="1" applyFont="1" applyBorder="1" applyAlignment="1" applyProtection="1">
      <alignment horizontal="right" vertical="center" indent="1"/>
    </xf>
    <xf numFmtId="3" fontId="15" fillId="0" borderId="16" xfId="8" applyNumberFormat="1" applyFont="1" applyBorder="1" applyAlignment="1" applyProtection="1">
      <alignment horizontal="right" vertical="center" indent="1"/>
    </xf>
    <xf numFmtId="3" fontId="11" fillId="0" borderId="23" xfId="8" applyNumberFormat="1" applyFont="1" applyBorder="1" applyAlignment="1" applyProtection="1">
      <alignment horizontal="right" vertical="center" indent="1"/>
    </xf>
    <xf numFmtId="3" fontId="15" fillId="0" borderId="29" xfId="8" applyNumberFormat="1" applyFont="1" applyBorder="1" applyAlignment="1" applyProtection="1">
      <alignment horizontal="right" vertical="center" indent="1"/>
    </xf>
    <xf numFmtId="3" fontId="24" fillId="0" borderId="0" xfId="8" applyFont="1">
      <alignment vertical="center"/>
    </xf>
    <xf numFmtId="3" fontId="23" fillId="0" borderId="0" xfId="8" applyFont="1" applyBorder="1">
      <alignment vertical="center"/>
    </xf>
    <xf numFmtId="3" fontId="23" fillId="0" borderId="0" xfId="8" applyFont="1" applyBorder="1" applyAlignment="1">
      <alignment horizontal="center" vertical="center"/>
    </xf>
    <xf numFmtId="3" fontId="11" fillId="0" borderId="1" xfId="8" applyFont="1" applyBorder="1" applyAlignment="1">
      <alignment vertical="center" wrapText="1"/>
    </xf>
    <xf numFmtId="3" fontId="25" fillId="0" borderId="0" xfId="8" applyFont="1">
      <alignment vertical="center"/>
    </xf>
    <xf numFmtId="3" fontId="11" fillId="0" borderId="0" xfId="8" applyFont="1">
      <alignment vertical="center"/>
    </xf>
    <xf numFmtId="0" fontId="11" fillId="0" borderId="0" xfId="0" applyFont="1"/>
  </cellXfs>
  <cellStyles count="16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Správně" xfId="13" builtinId="26"/>
    <cellStyle name="text" xfId="14"/>
    <cellStyle name="txt tab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428" name="Line 1"/>
        <xdr:cNvSpPr>
          <a:spLocks noChangeShapeType="1"/>
        </xdr:cNvSpPr>
      </xdr:nvSpPr>
      <xdr:spPr bwMode="auto">
        <a:xfrm>
          <a:off x="0" y="759619"/>
          <a:ext cx="1428750" cy="4691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29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0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1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9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0" y="75247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S53"/>
  <sheetViews>
    <sheetView showGridLines="0" tabSelected="1" zoomScale="80" zoomScaleNormal="80" zoomScaleSheetLayoutView="75" workbookViewId="0">
      <selection activeCell="C4" sqref="C4:C5"/>
    </sheetView>
  </sheetViews>
  <sheetFormatPr defaultColWidth="8" defaultRowHeight="10.5" x14ac:dyDescent="0.2"/>
  <cols>
    <col min="1" max="1" width="5.7109375" style="65" customWidth="1"/>
    <col min="2" max="2" width="15.7109375" style="65" customWidth="1"/>
    <col min="3" max="4" width="11.7109375" style="65" customWidth="1"/>
    <col min="5" max="5" width="14.42578125" style="65" bestFit="1" customWidth="1"/>
    <col min="6" max="6" width="12.42578125" style="65" customWidth="1"/>
    <col min="7" max="8" width="11.7109375" style="65" customWidth="1"/>
    <col min="9" max="9" width="13.140625" style="65" bestFit="1" customWidth="1"/>
    <col min="10" max="10" width="13.42578125" style="65" bestFit="1" customWidth="1"/>
    <col min="11" max="16" width="11.7109375" style="65" customWidth="1"/>
    <col min="17" max="17" width="13.7109375" style="115" customWidth="1"/>
    <col min="18" max="19" width="10.7109375" style="65" customWidth="1"/>
    <col min="20" max="16384" width="8" style="65"/>
  </cols>
  <sheetData>
    <row r="1" spans="1:19" ht="20.100000000000001" customHeight="1" x14ac:dyDescent="0.2">
      <c r="A1" s="60" t="s">
        <v>41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19" ht="20.100000000000001" customHeight="1" x14ac:dyDescent="0.2">
      <c r="A2" s="60" t="s">
        <v>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9" ht="20.100000000000001" customHeight="1" thickBot="1" x14ac:dyDescent="0.25">
      <c r="A3" s="66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/>
      <c r="R3" s="67"/>
    </row>
    <row r="4" spans="1:19" ht="20.100000000000001" customHeight="1" x14ac:dyDescent="0.2">
      <c r="A4" s="3"/>
      <c r="B4" s="11" t="s">
        <v>16</v>
      </c>
      <c r="C4" s="44" t="s">
        <v>20</v>
      </c>
      <c r="D4" s="44" t="s">
        <v>36</v>
      </c>
      <c r="E4" s="44" t="s">
        <v>27</v>
      </c>
      <c r="F4" s="44" t="s">
        <v>37</v>
      </c>
      <c r="G4" s="44" t="s">
        <v>18</v>
      </c>
      <c r="H4" s="44" t="s">
        <v>38</v>
      </c>
      <c r="I4" s="44" t="s">
        <v>28</v>
      </c>
      <c r="J4" s="44" t="s">
        <v>25</v>
      </c>
      <c r="K4" s="44" t="s">
        <v>17</v>
      </c>
      <c r="L4" s="44" t="s">
        <v>39</v>
      </c>
      <c r="M4" s="44" t="s">
        <v>40</v>
      </c>
      <c r="N4" s="44" t="s">
        <v>24</v>
      </c>
      <c r="O4" s="44" t="s">
        <v>21</v>
      </c>
      <c r="P4" s="61" t="s">
        <v>23</v>
      </c>
      <c r="Q4" s="63" t="s">
        <v>0</v>
      </c>
      <c r="R4" s="54" t="s">
        <v>1</v>
      </c>
    </row>
    <row r="5" spans="1:19" ht="20.100000000000001" customHeight="1" thickBot="1" x14ac:dyDescent="0.25">
      <c r="A5" s="5" t="s">
        <v>33</v>
      </c>
      <c r="B5" s="12"/>
      <c r="C5" s="59"/>
      <c r="D5" s="59"/>
      <c r="E5" s="59"/>
      <c r="F5" s="59"/>
      <c r="G5" s="59"/>
      <c r="H5" s="59"/>
      <c r="I5" s="45"/>
      <c r="J5" s="45"/>
      <c r="K5" s="45"/>
      <c r="L5" s="45"/>
      <c r="M5" s="45"/>
      <c r="N5" s="45"/>
      <c r="O5" s="45"/>
      <c r="P5" s="62"/>
      <c r="Q5" s="64"/>
      <c r="R5" s="55"/>
    </row>
    <row r="6" spans="1:19" ht="20.100000000000001" customHeight="1" x14ac:dyDescent="0.2">
      <c r="A6" s="69"/>
      <c r="B6" s="70"/>
      <c r="C6" s="71"/>
      <c r="D6" s="72"/>
      <c r="E6" s="73"/>
      <c r="F6" s="73"/>
      <c r="G6" s="73"/>
      <c r="H6" s="73"/>
      <c r="I6" s="74"/>
      <c r="J6" s="74"/>
      <c r="K6" s="74"/>
      <c r="L6" s="74"/>
      <c r="M6" s="74"/>
      <c r="N6" s="74"/>
      <c r="O6" s="74"/>
      <c r="P6" s="75"/>
      <c r="Q6" s="76"/>
      <c r="R6" s="77"/>
    </row>
    <row r="7" spans="1:19" ht="20.100000000000001" customHeight="1" x14ac:dyDescent="0.2">
      <c r="A7" s="49" t="s">
        <v>30</v>
      </c>
      <c r="B7" s="50"/>
      <c r="C7" s="78">
        <v>25273</v>
      </c>
      <c r="D7" s="79">
        <v>42163</v>
      </c>
      <c r="E7" s="79">
        <v>12172</v>
      </c>
      <c r="F7" s="79">
        <v>31669</v>
      </c>
      <c r="G7" s="79">
        <v>22537</v>
      </c>
      <c r="H7" s="79">
        <v>46052</v>
      </c>
      <c r="I7" s="79">
        <v>25603</v>
      </c>
      <c r="J7" s="79">
        <v>25553</v>
      </c>
      <c r="K7" s="79">
        <v>30272</v>
      </c>
      <c r="L7" s="79">
        <v>48060</v>
      </c>
      <c r="M7" s="79">
        <v>55348</v>
      </c>
      <c r="N7" s="79">
        <v>35604</v>
      </c>
      <c r="O7" s="79">
        <v>18100</v>
      </c>
      <c r="P7" s="80">
        <v>19304</v>
      </c>
      <c r="Q7" s="81">
        <f t="shared" ref="Q7:Q15" si="0">SUM(C7:P7)</f>
        <v>437710</v>
      </c>
      <c r="R7" s="77">
        <f t="shared" ref="R7:R15" si="1">Q7/$Q$16</f>
        <v>0.50305711987127921</v>
      </c>
    </row>
    <row r="8" spans="1:19" ht="20.100000000000001" customHeight="1" x14ac:dyDescent="0.2">
      <c r="A8" s="82" t="s">
        <v>31</v>
      </c>
      <c r="B8" s="83"/>
      <c r="C8" s="78">
        <v>10999</v>
      </c>
      <c r="D8" s="79">
        <v>18973</v>
      </c>
      <c r="E8" s="79">
        <v>6029</v>
      </c>
      <c r="F8" s="79">
        <v>14393</v>
      </c>
      <c r="G8" s="79">
        <v>10524</v>
      </c>
      <c r="H8" s="79">
        <v>19831</v>
      </c>
      <c r="I8" s="79">
        <v>10871</v>
      </c>
      <c r="J8" s="79">
        <v>12097</v>
      </c>
      <c r="K8" s="79">
        <v>14523</v>
      </c>
      <c r="L8" s="79">
        <v>19545</v>
      </c>
      <c r="M8" s="79">
        <v>24599</v>
      </c>
      <c r="N8" s="79">
        <v>14522</v>
      </c>
      <c r="O8" s="79">
        <v>8375</v>
      </c>
      <c r="P8" s="80">
        <v>8716</v>
      </c>
      <c r="Q8" s="81">
        <f t="shared" si="0"/>
        <v>193997</v>
      </c>
      <c r="R8" s="77">
        <f t="shared" si="1"/>
        <v>0.22295942995058041</v>
      </c>
    </row>
    <row r="9" spans="1:19" ht="20.100000000000001" customHeight="1" x14ac:dyDescent="0.2">
      <c r="A9" s="49" t="s">
        <v>32</v>
      </c>
      <c r="B9" s="50"/>
      <c r="C9" s="78">
        <v>4559</v>
      </c>
      <c r="D9" s="79">
        <v>7890</v>
      </c>
      <c r="E9" s="79">
        <v>2722</v>
      </c>
      <c r="F9" s="79">
        <v>5587</v>
      </c>
      <c r="G9" s="79">
        <v>3956</v>
      </c>
      <c r="H9" s="79">
        <v>8514</v>
      </c>
      <c r="I9" s="79">
        <v>4517</v>
      </c>
      <c r="J9" s="79">
        <v>4477</v>
      </c>
      <c r="K9" s="79">
        <v>5759</v>
      </c>
      <c r="L9" s="79">
        <v>7259</v>
      </c>
      <c r="M9" s="79">
        <v>8850</v>
      </c>
      <c r="N9" s="79">
        <v>5351</v>
      </c>
      <c r="O9" s="79">
        <v>3235</v>
      </c>
      <c r="P9" s="80">
        <v>4027</v>
      </c>
      <c r="Q9" s="84">
        <f t="shared" si="0"/>
        <v>76703</v>
      </c>
      <c r="R9" s="77">
        <f t="shared" si="1"/>
        <v>8.815423514538559E-2</v>
      </c>
    </row>
    <row r="10" spans="1:19" ht="20.100000000000001" customHeight="1" x14ac:dyDescent="0.2">
      <c r="A10" s="49" t="s">
        <v>5</v>
      </c>
      <c r="B10" s="50"/>
      <c r="C10" s="78">
        <v>4398</v>
      </c>
      <c r="D10" s="79">
        <v>7985</v>
      </c>
      <c r="E10" s="79">
        <v>2074</v>
      </c>
      <c r="F10" s="79">
        <v>4783</v>
      </c>
      <c r="G10" s="79">
        <v>3392</v>
      </c>
      <c r="H10" s="79">
        <v>9710</v>
      </c>
      <c r="I10" s="79">
        <v>4556</v>
      </c>
      <c r="J10" s="79">
        <v>3913</v>
      </c>
      <c r="K10" s="79">
        <v>4946</v>
      </c>
      <c r="L10" s="79">
        <v>6297</v>
      </c>
      <c r="M10" s="79">
        <v>7254</v>
      </c>
      <c r="N10" s="79">
        <v>5142</v>
      </c>
      <c r="O10" s="79">
        <v>3470</v>
      </c>
      <c r="P10" s="80">
        <v>4632</v>
      </c>
      <c r="Q10" s="84">
        <f t="shared" si="0"/>
        <v>72552</v>
      </c>
      <c r="R10" s="77">
        <f t="shared" si="1"/>
        <v>8.3383519135731526E-2</v>
      </c>
    </row>
    <row r="11" spans="1:19" ht="20.100000000000001" customHeight="1" x14ac:dyDescent="0.2">
      <c r="A11" s="49" t="s">
        <v>6</v>
      </c>
      <c r="B11" s="50"/>
      <c r="C11" s="78">
        <v>1833</v>
      </c>
      <c r="D11" s="79">
        <v>3166</v>
      </c>
      <c r="E11" s="79">
        <v>565</v>
      </c>
      <c r="F11" s="79">
        <v>1537</v>
      </c>
      <c r="G11" s="79">
        <v>1122</v>
      </c>
      <c r="H11" s="79">
        <v>4239</v>
      </c>
      <c r="I11" s="79">
        <v>2097</v>
      </c>
      <c r="J11" s="79">
        <v>1325</v>
      </c>
      <c r="K11" s="79">
        <v>1622</v>
      </c>
      <c r="L11" s="79">
        <v>2195</v>
      </c>
      <c r="M11" s="79">
        <v>2518</v>
      </c>
      <c r="N11" s="79">
        <v>1964</v>
      </c>
      <c r="O11" s="79">
        <v>1413</v>
      </c>
      <c r="P11" s="80">
        <v>2104</v>
      </c>
      <c r="Q11" s="84">
        <f t="shared" si="0"/>
        <v>27700</v>
      </c>
      <c r="R11" s="77">
        <f t="shared" si="1"/>
        <v>3.1835421215952189E-2</v>
      </c>
    </row>
    <row r="12" spans="1:19" ht="20.100000000000001" customHeight="1" x14ac:dyDescent="0.2">
      <c r="A12" s="49" t="s">
        <v>7</v>
      </c>
      <c r="B12" s="50"/>
      <c r="C12" s="78">
        <v>2207</v>
      </c>
      <c r="D12" s="79">
        <v>3954</v>
      </c>
      <c r="E12" s="79">
        <v>712</v>
      </c>
      <c r="F12" s="79">
        <v>1810</v>
      </c>
      <c r="G12" s="79">
        <v>1451</v>
      </c>
      <c r="H12" s="79">
        <v>5422</v>
      </c>
      <c r="I12" s="79">
        <v>2431</v>
      </c>
      <c r="J12" s="79">
        <v>1663</v>
      </c>
      <c r="K12" s="79">
        <v>1898</v>
      </c>
      <c r="L12" s="79">
        <v>2828</v>
      </c>
      <c r="M12" s="79">
        <v>3025</v>
      </c>
      <c r="N12" s="79">
        <v>2290</v>
      </c>
      <c r="O12" s="79">
        <v>1938</v>
      </c>
      <c r="P12" s="80">
        <v>2634</v>
      </c>
      <c r="Q12" s="85">
        <f t="shared" si="0"/>
        <v>34263</v>
      </c>
      <c r="R12" s="14">
        <f t="shared" si="1"/>
        <v>3.9378232387081942E-2</v>
      </c>
    </row>
    <row r="13" spans="1:19" ht="20.100000000000001" customHeight="1" x14ac:dyDescent="0.2">
      <c r="A13" s="49" t="s">
        <v>8</v>
      </c>
      <c r="B13" s="50"/>
      <c r="C13" s="78">
        <v>715</v>
      </c>
      <c r="D13" s="79">
        <v>1230</v>
      </c>
      <c r="E13" s="79">
        <v>243</v>
      </c>
      <c r="F13" s="79">
        <v>579</v>
      </c>
      <c r="G13" s="79">
        <v>502</v>
      </c>
      <c r="H13" s="79">
        <v>1706</v>
      </c>
      <c r="I13" s="79">
        <v>713</v>
      </c>
      <c r="J13" s="79">
        <v>512</v>
      </c>
      <c r="K13" s="79">
        <v>660</v>
      </c>
      <c r="L13" s="79">
        <v>835</v>
      </c>
      <c r="M13" s="79">
        <v>964</v>
      </c>
      <c r="N13" s="79">
        <v>828</v>
      </c>
      <c r="O13" s="79">
        <v>628</v>
      </c>
      <c r="P13" s="80">
        <v>760</v>
      </c>
      <c r="Q13" s="84">
        <f t="shared" si="0"/>
        <v>10875</v>
      </c>
      <c r="R13" s="77">
        <f t="shared" si="1"/>
        <v>1.2498563383519136E-2</v>
      </c>
    </row>
    <row r="14" spans="1:19" ht="20.100000000000001" customHeight="1" x14ac:dyDescent="0.2">
      <c r="A14" s="49" t="s">
        <v>9</v>
      </c>
      <c r="B14" s="50"/>
      <c r="C14" s="78">
        <v>479</v>
      </c>
      <c r="D14" s="79">
        <v>775</v>
      </c>
      <c r="E14" s="79">
        <v>140</v>
      </c>
      <c r="F14" s="79">
        <v>366</v>
      </c>
      <c r="G14" s="79">
        <v>404</v>
      </c>
      <c r="H14" s="79">
        <v>1058</v>
      </c>
      <c r="I14" s="79">
        <v>497</v>
      </c>
      <c r="J14" s="79">
        <v>392</v>
      </c>
      <c r="K14" s="79">
        <v>416</v>
      </c>
      <c r="L14" s="79">
        <v>557</v>
      </c>
      <c r="M14" s="79">
        <v>705</v>
      </c>
      <c r="N14" s="79">
        <v>577</v>
      </c>
      <c r="O14" s="79">
        <v>426</v>
      </c>
      <c r="P14" s="80">
        <v>505</v>
      </c>
      <c r="Q14" s="84">
        <f t="shared" si="0"/>
        <v>7297</v>
      </c>
      <c r="R14" s="77">
        <f t="shared" si="1"/>
        <v>8.3863923686932542E-3</v>
      </c>
    </row>
    <row r="15" spans="1:19" ht="20.100000000000001" customHeight="1" x14ac:dyDescent="0.2">
      <c r="A15" s="51" t="s">
        <v>15</v>
      </c>
      <c r="B15" s="86"/>
      <c r="C15" s="15">
        <v>641</v>
      </c>
      <c r="D15" s="79">
        <v>1084</v>
      </c>
      <c r="E15" s="16">
        <v>193</v>
      </c>
      <c r="F15" s="16">
        <v>548</v>
      </c>
      <c r="G15" s="16">
        <v>427</v>
      </c>
      <c r="H15" s="16">
        <v>1054</v>
      </c>
      <c r="I15" s="16">
        <v>521</v>
      </c>
      <c r="J15" s="16">
        <v>423</v>
      </c>
      <c r="K15" s="16">
        <v>551</v>
      </c>
      <c r="L15" s="16">
        <v>785</v>
      </c>
      <c r="M15" s="16">
        <v>955</v>
      </c>
      <c r="N15" s="16">
        <v>721</v>
      </c>
      <c r="O15" s="16">
        <v>457</v>
      </c>
      <c r="P15" s="87">
        <v>643</v>
      </c>
      <c r="Q15" s="84">
        <f t="shared" si="0"/>
        <v>9003</v>
      </c>
      <c r="R15" s="77">
        <f t="shared" si="1"/>
        <v>1.0347086541776808E-2</v>
      </c>
      <c r="S15" s="88"/>
    </row>
    <row r="16" spans="1:19" ht="30" customHeight="1" thickBot="1" x14ac:dyDescent="0.25">
      <c r="A16" s="52" t="s">
        <v>34</v>
      </c>
      <c r="B16" s="53"/>
      <c r="C16" s="7">
        <f>SUM(C7:C15)</f>
        <v>51104</v>
      </c>
      <c r="D16" s="89">
        <f t="shared" ref="D16:P16" si="2">SUM(D7:D15)</f>
        <v>87220</v>
      </c>
      <c r="E16" s="8">
        <f t="shared" si="2"/>
        <v>24850</v>
      </c>
      <c r="F16" s="8">
        <f t="shared" si="2"/>
        <v>61272</v>
      </c>
      <c r="G16" s="8">
        <f t="shared" si="2"/>
        <v>44315</v>
      </c>
      <c r="H16" s="8">
        <f t="shared" si="2"/>
        <v>97586</v>
      </c>
      <c r="I16" s="8">
        <f t="shared" si="2"/>
        <v>51806</v>
      </c>
      <c r="J16" s="8">
        <f t="shared" si="2"/>
        <v>50355</v>
      </c>
      <c r="K16" s="8">
        <f t="shared" si="2"/>
        <v>60647</v>
      </c>
      <c r="L16" s="8">
        <f t="shared" si="2"/>
        <v>88361</v>
      </c>
      <c r="M16" s="8">
        <f t="shared" si="2"/>
        <v>104218</v>
      </c>
      <c r="N16" s="8">
        <f t="shared" si="2"/>
        <v>66999</v>
      </c>
      <c r="O16" s="8">
        <f t="shared" si="2"/>
        <v>38042</v>
      </c>
      <c r="P16" s="9">
        <f t="shared" si="2"/>
        <v>43325</v>
      </c>
      <c r="Q16" s="10">
        <f>SUM(Q6:Q15)</f>
        <v>870100</v>
      </c>
      <c r="R16" s="13"/>
      <c r="S16" s="90"/>
    </row>
    <row r="17" spans="1:18" ht="20.100000000000001" customHeight="1" x14ac:dyDescent="0.2">
      <c r="A17" s="46" t="s">
        <v>2</v>
      </c>
      <c r="B17" s="17" t="s">
        <v>10</v>
      </c>
      <c r="C17" s="18">
        <f>SUM(C6:C9)</f>
        <v>40831</v>
      </c>
      <c r="D17" s="18">
        <f t="shared" ref="D17:R17" si="3">SUM(D6:D9)</f>
        <v>69026</v>
      </c>
      <c r="E17" s="18">
        <f t="shared" si="3"/>
        <v>20923</v>
      </c>
      <c r="F17" s="18">
        <f t="shared" si="3"/>
        <v>51649</v>
      </c>
      <c r="G17" s="18">
        <f t="shared" si="3"/>
        <v>37017</v>
      </c>
      <c r="H17" s="18">
        <f t="shared" si="3"/>
        <v>74397</v>
      </c>
      <c r="I17" s="18">
        <f t="shared" si="3"/>
        <v>40991</v>
      </c>
      <c r="J17" s="18">
        <f t="shared" si="3"/>
        <v>42127</v>
      </c>
      <c r="K17" s="18">
        <f t="shared" si="3"/>
        <v>50554</v>
      </c>
      <c r="L17" s="18">
        <f>SUM(L6:L9)</f>
        <v>74864</v>
      </c>
      <c r="M17" s="18">
        <f t="shared" si="3"/>
        <v>88797</v>
      </c>
      <c r="N17" s="18">
        <f t="shared" si="3"/>
        <v>55477</v>
      </c>
      <c r="O17" s="18">
        <f t="shared" si="3"/>
        <v>29710</v>
      </c>
      <c r="P17" s="19">
        <f t="shared" si="3"/>
        <v>32047</v>
      </c>
      <c r="Q17" s="20">
        <f t="shared" si="3"/>
        <v>708410</v>
      </c>
      <c r="R17" s="21">
        <f t="shared" si="3"/>
        <v>0.81417078496724515</v>
      </c>
    </row>
    <row r="18" spans="1:18" ht="20.100000000000001" customHeight="1" x14ac:dyDescent="0.2">
      <c r="A18" s="47"/>
      <c r="B18" s="22" t="s">
        <v>11</v>
      </c>
      <c r="C18" s="23">
        <f>SUM(C10:C15)</f>
        <v>10273</v>
      </c>
      <c r="D18" s="23">
        <f t="shared" ref="D18:R18" si="4">SUM(D10:D15)</f>
        <v>18194</v>
      </c>
      <c r="E18" s="23">
        <f t="shared" si="4"/>
        <v>3927</v>
      </c>
      <c r="F18" s="23">
        <f t="shared" si="4"/>
        <v>9623</v>
      </c>
      <c r="G18" s="23">
        <f t="shared" si="4"/>
        <v>7298</v>
      </c>
      <c r="H18" s="23">
        <f t="shared" si="4"/>
        <v>23189</v>
      </c>
      <c r="I18" s="23">
        <f t="shared" si="4"/>
        <v>10815</v>
      </c>
      <c r="J18" s="23">
        <f t="shared" si="4"/>
        <v>8228</v>
      </c>
      <c r="K18" s="23">
        <f t="shared" si="4"/>
        <v>10093</v>
      </c>
      <c r="L18" s="23">
        <f t="shared" si="4"/>
        <v>13497</v>
      </c>
      <c r="M18" s="23">
        <f t="shared" si="4"/>
        <v>15421</v>
      </c>
      <c r="N18" s="23">
        <f t="shared" si="4"/>
        <v>11522</v>
      </c>
      <c r="O18" s="23">
        <f t="shared" si="4"/>
        <v>8332</v>
      </c>
      <c r="P18" s="24">
        <f t="shared" si="4"/>
        <v>11278</v>
      </c>
      <c r="Q18" s="25">
        <f t="shared" si="4"/>
        <v>161690</v>
      </c>
      <c r="R18" s="14">
        <f t="shared" si="4"/>
        <v>0.18582921503275485</v>
      </c>
    </row>
    <row r="19" spans="1:18" ht="20.100000000000001" customHeight="1" x14ac:dyDescent="0.2">
      <c r="A19" s="47"/>
      <c r="B19" s="26" t="s">
        <v>12</v>
      </c>
      <c r="C19" s="27">
        <f>SUM(C11:C15)</f>
        <v>5875</v>
      </c>
      <c r="D19" s="27">
        <f t="shared" ref="D19:R19" si="5">SUM(D11:D15)</f>
        <v>10209</v>
      </c>
      <c r="E19" s="27">
        <f t="shared" si="5"/>
        <v>1853</v>
      </c>
      <c r="F19" s="27">
        <f t="shared" si="5"/>
        <v>4840</v>
      </c>
      <c r="G19" s="27">
        <f t="shared" si="5"/>
        <v>3906</v>
      </c>
      <c r="H19" s="27">
        <f t="shared" si="5"/>
        <v>13479</v>
      </c>
      <c r="I19" s="27">
        <f t="shared" si="5"/>
        <v>6259</v>
      </c>
      <c r="J19" s="27">
        <f t="shared" si="5"/>
        <v>4315</v>
      </c>
      <c r="K19" s="27">
        <f t="shared" si="5"/>
        <v>5147</v>
      </c>
      <c r="L19" s="27">
        <f t="shared" si="5"/>
        <v>7200</v>
      </c>
      <c r="M19" s="27">
        <f t="shared" si="5"/>
        <v>8167</v>
      </c>
      <c r="N19" s="27">
        <f t="shared" si="5"/>
        <v>6380</v>
      </c>
      <c r="O19" s="27">
        <f t="shared" si="5"/>
        <v>4862</v>
      </c>
      <c r="P19" s="28">
        <f t="shared" si="5"/>
        <v>6646</v>
      </c>
      <c r="Q19" s="29">
        <f t="shared" si="5"/>
        <v>89138</v>
      </c>
      <c r="R19" s="30">
        <f t="shared" si="5"/>
        <v>0.10244569589702333</v>
      </c>
    </row>
    <row r="20" spans="1:18" ht="20.100000000000001" customHeight="1" x14ac:dyDescent="0.2">
      <c r="A20" s="47"/>
      <c r="B20" s="26" t="s">
        <v>13</v>
      </c>
      <c r="C20" s="27">
        <f>SUM(C12:C15)</f>
        <v>4042</v>
      </c>
      <c r="D20" s="27">
        <f t="shared" ref="D20:R20" si="6">SUM(D12:D15)</f>
        <v>7043</v>
      </c>
      <c r="E20" s="27">
        <f t="shared" si="6"/>
        <v>1288</v>
      </c>
      <c r="F20" s="27">
        <f t="shared" si="6"/>
        <v>3303</v>
      </c>
      <c r="G20" s="27">
        <f t="shared" si="6"/>
        <v>2784</v>
      </c>
      <c r="H20" s="27">
        <f t="shared" si="6"/>
        <v>9240</v>
      </c>
      <c r="I20" s="27">
        <f t="shared" si="6"/>
        <v>4162</v>
      </c>
      <c r="J20" s="27">
        <f t="shared" si="6"/>
        <v>2990</v>
      </c>
      <c r="K20" s="27">
        <f t="shared" si="6"/>
        <v>3525</v>
      </c>
      <c r="L20" s="27">
        <f t="shared" si="6"/>
        <v>5005</v>
      </c>
      <c r="M20" s="27">
        <f t="shared" si="6"/>
        <v>5649</v>
      </c>
      <c r="N20" s="27">
        <f t="shared" si="6"/>
        <v>4416</v>
      </c>
      <c r="O20" s="27">
        <f t="shared" si="6"/>
        <v>3449</v>
      </c>
      <c r="P20" s="28">
        <f t="shared" si="6"/>
        <v>4542</v>
      </c>
      <c r="Q20" s="29">
        <f t="shared" si="6"/>
        <v>61438</v>
      </c>
      <c r="R20" s="30">
        <f t="shared" si="6"/>
        <v>7.0610274681071145E-2</v>
      </c>
    </row>
    <row r="21" spans="1:18" ht="20.100000000000001" customHeight="1" thickBot="1" x14ac:dyDescent="0.25">
      <c r="A21" s="48"/>
      <c r="B21" s="31" t="s">
        <v>14</v>
      </c>
      <c r="C21" s="32">
        <f>SUM(C13:C15)</f>
        <v>1835</v>
      </c>
      <c r="D21" s="32">
        <f t="shared" ref="D21:R21" si="7">SUM(D13:D15)</f>
        <v>3089</v>
      </c>
      <c r="E21" s="32">
        <f t="shared" si="7"/>
        <v>576</v>
      </c>
      <c r="F21" s="32">
        <f t="shared" si="7"/>
        <v>1493</v>
      </c>
      <c r="G21" s="32">
        <f t="shared" si="7"/>
        <v>1333</v>
      </c>
      <c r="H21" s="32">
        <f t="shared" si="7"/>
        <v>3818</v>
      </c>
      <c r="I21" s="32">
        <f t="shared" si="7"/>
        <v>1731</v>
      </c>
      <c r="J21" s="32">
        <f t="shared" si="7"/>
        <v>1327</v>
      </c>
      <c r="K21" s="32">
        <f t="shared" si="7"/>
        <v>1627</v>
      </c>
      <c r="L21" s="32">
        <f t="shared" si="7"/>
        <v>2177</v>
      </c>
      <c r="M21" s="32">
        <f t="shared" si="7"/>
        <v>2624</v>
      </c>
      <c r="N21" s="32">
        <f t="shared" si="7"/>
        <v>2126</v>
      </c>
      <c r="O21" s="32">
        <f t="shared" si="7"/>
        <v>1511</v>
      </c>
      <c r="P21" s="33">
        <f t="shared" si="7"/>
        <v>1908</v>
      </c>
      <c r="Q21" s="34">
        <f t="shared" si="7"/>
        <v>27175</v>
      </c>
      <c r="R21" s="35">
        <f t="shared" si="7"/>
        <v>3.1232042293989196E-2</v>
      </c>
    </row>
    <row r="22" spans="1:18" ht="20.100000000000001" customHeight="1" x14ac:dyDescent="0.2">
      <c r="A22" s="91"/>
      <c r="B22" s="92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4"/>
      <c r="R22" s="95"/>
    </row>
    <row r="23" spans="1:18" ht="20.100000000000001" customHeight="1" x14ac:dyDescent="0.2">
      <c r="A23" s="60" t="s">
        <v>41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</row>
    <row r="24" spans="1:18" ht="20.100000000000001" customHeight="1" x14ac:dyDescent="0.2">
      <c r="A24" s="60" t="s">
        <v>4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</row>
    <row r="25" spans="1:18" ht="20.100000000000001" customHeight="1" thickBot="1" x14ac:dyDescent="0.25">
      <c r="A25" s="66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8"/>
      <c r="R25" s="67"/>
    </row>
    <row r="26" spans="1:18" ht="20.100000000000001" customHeight="1" x14ac:dyDescent="0.2">
      <c r="A26" s="3"/>
      <c r="B26" s="4" t="s">
        <v>16</v>
      </c>
      <c r="C26" s="44" t="s">
        <v>20</v>
      </c>
      <c r="D26" s="44" t="s">
        <v>36</v>
      </c>
      <c r="E26" s="44" t="s">
        <v>27</v>
      </c>
      <c r="F26" s="44" t="s">
        <v>37</v>
      </c>
      <c r="G26" s="44" t="s">
        <v>18</v>
      </c>
      <c r="H26" s="44" t="s">
        <v>38</v>
      </c>
      <c r="I26" s="44" t="s">
        <v>28</v>
      </c>
      <c r="J26" s="44" t="s">
        <v>25</v>
      </c>
      <c r="K26" s="44" t="s">
        <v>17</v>
      </c>
      <c r="L26" s="44" t="s">
        <v>39</v>
      </c>
      <c r="M26" s="44" t="s">
        <v>40</v>
      </c>
      <c r="N26" s="44" t="s">
        <v>24</v>
      </c>
      <c r="O26" s="44" t="s">
        <v>21</v>
      </c>
      <c r="P26" s="61" t="s">
        <v>23</v>
      </c>
      <c r="Q26" s="63" t="s">
        <v>0</v>
      </c>
      <c r="R26" s="54" t="s">
        <v>1</v>
      </c>
    </row>
    <row r="27" spans="1:18" ht="20.100000000000001" customHeight="1" thickBot="1" x14ac:dyDescent="0.25">
      <c r="A27" s="5" t="s">
        <v>33</v>
      </c>
      <c r="B27" s="6"/>
      <c r="C27" s="59"/>
      <c r="D27" s="59"/>
      <c r="E27" s="59"/>
      <c r="F27" s="59"/>
      <c r="G27" s="59"/>
      <c r="H27" s="59"/>
      <c r="I27" s="45"/>
      <c r="J27" s="45"/>
      <c r="K27" s="45"/>
      <c r="L27" s="45"/>
      <c r="M27" s="45"/>
      <c r="N27" s="45"/>
      <c r="O27" s="45"/>
      <c r="P27" s="62"/>
      <c r="Q27" s="64"/>
      <c r="R27" s="55"/>
    </row>
    <row r="28" spans="1:18" ht="20.100000000000001" customHeight="1" x14ac:dyDescent="0.2">
      <c r="A28" s="96"/>
      <c r="B28" s="97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9"/>
      <c r="R28" s="77"/>
    </row>
    <row r="29" spans="1:18" ht="20.100000000000001" customHeight="1" x14ac:dyDescent="0.2">
      <c r="A29" s="56" t="s">
        <v>30</v>
      </c>
      <c r="B29" s="57"/>
      <c r="C29" s="98">
        <f>C7/$C$46*100000</f>
        <v>3923.8731654150165</v>
      </c>
      <c r="D29" s="98">
        <f>D7/D$46*100000</f>
        <v>3537.1970714494846</v>
      </c>
      <c r="E29" s="98">
        <f t="shared" ref="E29:P37" si="8">E7/E$46*100000</f>
        <v>4130.8066136345124</v>
      </c>
      <c r="F29" s="98">
        <f t="shared" si="8"/>
        <v>5740.808886842492</v>
      </c>
      <c r="G29" s="98">
        <f t="shared" si="8"/>
        <v>5079.4473618968195</v>
      </c>
      <c r="H29" s="98">
        <f t="shared" si="8"/>
        <v>3835.9436886265253</v>
      </c>
      <c r="I29" s="98">
        <f t="shared" si="8"/>
        <v>4051.0114475131127</v>
      </c>
      <c r="J29" s="98">
        <f t="shared" si="8"/>
        <v>4889.0104886140571</v>
      </c>
      <c r="K29" s="98">
        <f t="shared" si="8"/>
        <v>5131.7259395252404</v>
      </c>
      <c r="L29" s="98">
        <f t="shared" si="8"/>
        <v>3629.150094730936</v>
      </c>
      <c r="M29" s="98">
        <f t="shared" si="8"/>
        <v>3995.8386907903237</v>
      </c>
      <c r="N29" s="98">
        <f t="shared" si="8"/>
        <v>4336.8474904533077</v>
      </c>
      <c r="O29" s="98">
        <f t="shared" si="8"/>
        <v>3550.3213923536669</v>
      </c>
      <c r="P29" s="98">
        <f t="shared" si="8"/>
        <v>3313.6785367905172</v>
      </c>
      <c r="Q29" s="99">
        <f>Q7/$Q$46*100000</f>
        <v>4093.0661751483717</v>
      </c>
      <c r="R29" s="77">
        <f t="shared" ref="R29:R37" si="9">Q29/$Q$38</f>
        <v>0.5030571198712791</v>
      </c>
    </row>
    <row r="30" spans="1:18" ht="20.100000000000001" customHeight="1" x14ac:dyDescent="0.2">
      <c r="A30" s="100" t="s">
        <v>31</v>
      </c>
      <c r="B30" s="101"/>
      <c r="C30" s="98">
        <f t="shared" ref="C30:C36" si="10">C8/$C$46*100000</f>
        <v>1707.6991629960737</v>
      </c>
      <c r="D30" s="98">
        <f t="shared" ref="D30:D37" si="11">D8/D$46*100000</f>
        <v>1591.7093194651966</v>
      </c>
      <c r="E30" s="98">
        <f t="shared" si="8"/>
        <v>2046.0592403551163</v>
      </c>
      <c r="F30" s="98">
        <f t="shared" si="8"/>
        <v>2609.0960342392873</v>
      </c>
      <c r="G30" s="98">
        <f t="shared" si="8"/>
        <v>2371.9263449705873</v>
      </c>
      <c r="H30" s="98">
        <f t="shared" si="8"/>
        <v>1651.8413812462568</v>
      </c>
      <c r="I30" s="98">
        <f t="shared" si="8"/>
        <v>1720.0541126397316</v>
      </c>
      <c r="J30" s="98">
        <f t="shared" si="8"/>
        <v>2314.4977059744156</v>
      </c>
      <c r="K30" s="98">
        <f t="shared" si="8"/>
        <v>2461.9468756515944</v>
      </c>
      <c r="L30" s="98">
        <f t="shared" si="8"/>
        <v>1475.8996795987546</v>
      </c>
      <c r="M30" s="98">
        <f t="shared" si="8"/>
        <v>1775.9202853716697</v>
      </c>
      <c r="N30" s="98">
        <f t="shared" si="8"/>
        <v>1768.8939236142833</v>
      </c>
      <c r="O30" s="98">
        <f t="shared" si="8"/>
        <v>1642.7592077879538</v>
      </c>
      <c r="P30" s="98">
        <f t="shared" si="8"/>
        <v>1496.1677438181803</v>
      </c>
      <c r="Q30" s="99">
        <f>Q8/$Q$46*100000</f>
        <v>1814.0836599124045</v>
      </c>
      <c r="R30" s="77">
        <f t="shared" si="9"/>
        <v>0.22295942995058035</v>
      </c>
    </row>
    <row r="31" spans="1:18" ht="20.100000000000001" customHeight="1" x14ac:dyDescent="0.2">
      <c r="A31" s="56" t="s">
        <v>32</v>
      </c>
      <c r="B31" s="57"/>
      <c r="C31" s="98">
        <f t="shared" si="10"/>
        <v>707.8280283752249</v>
      </c>
      <c r="D31" s="98">
        <f t="shared" si="11"/>
        <v>661.91885998947976</v>
      </c>
      <c r="E31" s="98">
        <f t="shared" si="8"/>
        <v>923.76401596394544</v>
      </c>
      <c r="F31" s="98">
        <f t="shared" si="8"/>
        <v>1012.7853500517541</v>
      </c>
      <c r="G31" s="98">
        <f t="shared" si="8"/>
        <v>891.61351393991299</v>
      </c>
      <c r="H31" s="98">
        <f t="shared" si="8"/>
        <v>709.18145932785194</v>
      </c>
      <c r="I31" s="98">
        <f t="shared" si="8"/>
        <v>714.69822709904031</v>
      </c>
      <c r="J31" s="98">
        <f t="shared" si="8"/>
        <v>856.57652555571292</v>
      </c>
      <c r="K31" s="98">
        <f t="shared" si="8"/>
        <v>976.26881889950641</v>
      </c>
      <c r="L31" s="98">
        <f t="shared" si="8"/>
        <v>548.14815933524483</v>
      </c>
      <c r="M31" s="98">
        <f t="shared" si="8"/>
        <v>638.92412397005069</v>
      </c>
      <c r="N31" s="98">
        <f t="shared" si="8"/>
        <v>651.79392544140126</v>
      </c>
      <c r="O31" s="98">
        <f t="shared" si="8"/>
        <v>634.54639250077969</v>
      </c>
      <c r="P31" s="98">
        <f t="shared" si="8"/>
        <v>691.26520242723859</v>
      </c>
      <c r="Q31" s="99">
        <f t="shared" ref="Q31:Q38" si="12">Q9/$Q$46*100000</f>
        <v>717.25675637386746</v>
      </c>
      <c r="R31" s="77">
        <f t="shared" si="9"/>
        <v>8.8154235145385576E-2</v>
      </c>
    </row>
    <row r="32" spans="1:18" ht="20.100000000000001" customHeight="1" x14ac:dyDescent="0.2">
      <c r="A32" s="56" t="s">
        <v>5</v>
      </c>
      <c r="B32" s="57"/>
      <c r="C32" s="98">
        <f t="shared" si="10"/>
        <v>682.83125000970369</v>
      </c>
      <c r="D32" s="98">
        <f t="shared" si="11"/>
        <v>669.88873219467632</v>
      </c>
      <c r="E32" s="98">
        <f t="shared" si="8"/>
        <v>703.85252355224929</v>
      </c>
      <c r="F32" s="98">
        <f t="shared" si="8"/>
        <v>867.03997302622872</v>
      </c>
      <c r="G32" s="98">
        <f t="shared" si="8"/>
        <v>764.49773490500127</v>
      </c>
      <c r="H32" s="98">
        <f t="shared" si="8"/>
        <v>808.80337914886559</v>
      </c>
      <c r="I32" s="98">
        <f t="shared" si="8"/>
        <v>720.8689667175621</v>
      </c>
      <c r="J32" s="98">
        <f t="shared" si="8"/>
        <v>748.66739881606088</v>
      </c>
      <c r="K32" s="98">
        <f t="shared" si="8"/>
        <v>838.4486157799895</v>
      </c>
      <c r="L32" s="98">
        <f t="shared" si="8"/>
        <v>475.50474711861642</v>
      </c>
      <c r="M32" s="98">
        <f t="shared" si="8"/>
        <v>523.7011972066382</v>
      </c>
      <c r="N32" s="98">
        <f t="shared" si="8"/>
        <v>626.33608010085698</v>
      </c>
      <c r="O32" s="98">
        <f t="shared" si="8"/>
        <v>680.64172549542673</v>
      </c>
      <c r="P32" s="98">
        <f t="shared" si="8"/>
        <v>795.11805752246562</v>
      </c>
      <c r="Q32" s="99">
        <f t="shared" si="12"/>
        <v>678.44037636646328</v>
      </c>
      <c r="R32" s="77">
        <f t="shared" si="9"/>
        <v>8.3383519135731513E-2</v>
      </c>
    </row>
    <row r="33" spans="1:19" ht="20.100000000000001" customHeight="1" x14ac:dyDescent="0.2">
      <c r="A33" s="56" t="s">
        <v>6</v>
      </c>
      <c r="B33" s="57"/>
      <c r="C33" s="98">
        <f t="shared" si="10"/>
        <v>284.59065058385335</v>
      </c>
      <c r="D33" s="98">
        <f t="shared" si="11"/>
        <v>265.60647791212836</v>
      </c>
      <c r="E33" s="98">
        <f t="shared" si="8"/>
        <v>191.74381668612386</v>
      </c>
      <c r="F33" s="98">
        <f t="shared" si="8"/>
        <v>278.6202045873539</v>
      </c>
      <c r="G33" s="98">
        <f t="shared" si="8"/>
        <v>252.87926254817552</v>
      </c>
      <c r="H33" s="98">
        <f t="shared" si="8"/>
        <v>353.09140311143574</v>
      </c>
      <c r="I33" s="98">
        <f t="shared" si="8"/>
        <v>331.79592256512899</v>
      </c>
      <c r="J33" s="98">
        <f t="shared" si="8"/>
        <v>253.50991654262219</v>
      </c>
      <c r="K33" s="98">
        <f t="shared" si="8"/>
        <v>274.96232405886434</v>
      </c>
      <c r="L33" s="98">
        <f t="shared" si="8"/>
        <v>165.75082101403254</v>
      </c>
      <c r="M33" s="98">
        <f t="shared" si="8"/>
        <v>181.7865473623263</v>
      </c>
      <c r="N33" s="98">
        <f t="shared" si="8"/>
        <v>239.2306614776513</v>
      </c>
      <c r="O33" s="98">
        <f t="shared" si="8"/>
        <v>277.16044902738849</v>
      </c>
      <c r="P33" s="98">
        <f t="shared" si="8"/>
        <v>361.16761507497148</v>
      </c>
      <c r="Q33" s="99">
        <f t="shared" si="12"/>
        <v>259.02522915083023</v>
      </c>
      <c r="R33" s="77">
        <f t="shared" si="9"/>
        <v>3.1835421215952189E-2</v>
      </c>
    </row>
    <row r="34" spans="1:19" ht="20.100000000000001" customHeight="1" x14ac:dyDescent="0.2">
      <c r="A34" s="56" t="s">
        <v>7</v>
      </c>
      <c r="B34" s="57"/>
      <c r="C34" s="98">
        <f t="shared" si="10"/>
        <v>342.65770094848023</v>
      </c>
      <c r="D34" s="98">
        <f t="shared" si="11"/>
        <v>331.71447051944273</v>
      </c>
      <c r="E34" s="98">
        <f t="shared" si="8"/>
        <v>241.63114598322156</v>
      </c>
      <c r="F34" s="98">
        <f t="shared" si="8"/>
        <v>328.1083736519912</v>
      </c>
      <c r="G34" s="98">
        <f t="shared" si="8"/>
        <v>327.03013365187405</v>
      </c>
      <c r="H34" s="98">
        <f t="shared" si="8"/>
        <v>451.63047597787329</v>
      </c>
      <c r="I34" s="98">
        <f t="shared" si="8"/>
        <v>384.6427695545201</v>
      </c>
      <c r="J34" s="98">
        <f t="shared" si="8"/>
        <v>318.17886129085332</v>
      </c>
      <c r="K34" s="98">
        <f t="shared" si="8"/>
        <v>321.74999449058231</v>
      </c>
      <c r="L34" s="98">
        <f t="shared" si="8"/>
        <v>213.55048830418409</v>
      </c>
      <c r="M34" s="98">
        <f t="shared" si="8"/>
        <v>218.38931921010209</v>
      </c>
      <c r="N34" s="98">
        <f t="shared" si="8"/>
        <v>278.94002789400275</v>
      </c>
      <c r="O34" s="98">
        <f t="shared" si="8"/>
        <v>380.13938444096169</v>
      </c>
      <c r="P34" s="98">
        <f t="shared" si="8"/>
        <v>452.14614929062486</v>
      </c>
      <c r="Q34" s="99">
        <f t="shared" si="12"/>
        <v>320.39644138609731</v>
      </c>
      <c r="R34" s="77">
        <f t="shared" si="9"/>
        <v>3.9378232387081942E-2</v>
      </c>
    </row>
    <row r="35" spans="1:19" ht="20.100000000000001" customHeight="1" x14ac:dyDescent="0.2">
      <c r="A35" s="56" t="s">
        <v>8</v>
      </c>
      <c r="B35" s="57"/>
      <c r="C35" s="98">
        <f t="shared" si="10"/>
        <v>111.01053746178677</v>
      </c>
      <c r="D35" s="98">
        <f t="shared" si="11"/>
        <v>103.18887170938658</v>
      </c>
      <c r="E35" s="98">
        <f t="shared" si="8"/>
        <v>82.466809654386012</v>
      </c>
      <c r="F35" s="98">
        <f t="shared" si="8"/>
        <v>104.95842449972537</v>
      </c>
      <c r="G35" s="98">
        <f t="shared" si="8"/>
        <v>113.14205864454912</v>
      </c>
      <c r="H35" s="98">
        <f t="shared" si="8"/>
        <v>142.1028388082353</v>
      </c>
      <c r="I35" s="98">
        <f t="shared" si="8"/>
        <v>112.81377815399951</v>
      </c>
      <c r="J35" s="98">
        <f t="shared" si="8"/>
        <v>97.960058316847224</v>
      </c>
      <c r="K35" s="98">
        <f t="shared" si="8"/>
        <v>111.88355972802124</v>
      </c>
      <c r="L35" s="98">
        <f t="shared" si="8"/>
        <v>63.053273597593247</v>
      </c>
      <c r="M35" s="98">
        <f t="shared" si="8"/>
        <v>69.595802882161465</v>
      </c>
      <c r="N35" s="98">
        <f t="shared" si="8"/>
        <v>100.85691838263509</v>
      </c>
      <c r="O35" s="98">
        <f t="shared" si="8"/>
        <v>123.18242178995042</v>
      </c>
      <c r="P35" s="98">
        <f t="shared" si="8"/>
        <v>130.45978491301253</v>
      </c>
      <c r="Q35" s="99">
        <f t="shared" si="12"/>
        <v>101.69311794278983</v>
      </c>
      <c r="R35" s="77">
        <f t="shared" si="9"/>
        <v>1.2498563383519132E-2</v>
      </c>
    </row>
    <row r="36" spans="1:19" ht="20.100000000000001" customHeight="1" x14ac:dyDescent="0.2">
      <c r="A36" s="56" t="s">
        <v>9</v>
      </c>
      <c r="B36" s="57"/>
      <c r="C36" s="98">
        <f t="shared" si="10"/>
        <v>74.369297124749451</v>
      </c>
      <c r="D36" s="98">
        <f t="shared" si="11"/>
        <v>65.017378516076903</v>
      </c>
      <c r="E36" s="98">
        <f t="shared" si="8"/>
        <v>47.511742187712109</v>
      </c>
      <c r="F36" s="98">
        <f t="shared" si="8"/>
        <v>66.346776108634685</v>
      </c>
      <c r="G36" s="98">
        <f t="shared" si="8"/>
        <v>91.054565124298506</v>
      </c>
      <c r="H36" s="98">
        <f t="shared" si="8"/>
        <v>88.127082918589068</v>
      </c>
      <c r="I36" s="98">
        <f t="shared" si="8"/>
        <v>78.637374112956181</v>
      </c>
      <c r="J36" s="98">
        <f t="shared" si="8"/>
        <v>75.000669648836151</v>
      </c>
      <c r="K36" s="98">
        <f t="shared" si="8"/>
        <v>70.520546737661874</v>
      </c>
      <c r="L36" s="98">
        <f t="shared" si="8"/>
        <v>42.060686699232868</v>
      </c>
      <c r="M36" s="98">
        <f t="shared" si="8"/>
        <v>50.897345468800644</v>
      </c>
      <c r="N36" s="98">
        <f t="shared" si="8"/>
        <v>70.283142399493286</v>
      </c>
      <c r="O36" s="98">
        <f t="shared" si="8"/>
        <v>83.560050449870843</v>
      </c>
      <c r="P36" s="98">
        <f t="shared" si="8"/>
        <v>86.687093922462267</v>
      </c>
      <c r="Q36" s="99">
        <f t="shared" si="12"/>
        <v>68.234913253198854</v>
      </c>
      <c r="R36" s="77">
        <f t="shared" si="9"/>
        <v>8.3863923686932542E-3</v>
      </c>
    </row>
    <row r="37" spans="1:19" ht="20.100000000000001" customHeight="1" x14ac:dyDescent="0.2">
      <c r="A37" s="102" t="s">
        <v>15</v>
      </c>
      <c r="B37" s="103"/>
      <c r="C37" s="98">
        <f>C15/$C$46*100000</f>
        <v>99.521334983224222</v>
      </c>
      <c r="D37" s="98">
        <f t="shared" si="11"/>
        <v>90.940436530874024</v>
      </c>
      <c r="E37" s="98">
        <f t="shared" si="8"/>
        <v>65.498330301631697</v>
      </c>
      <c r="F37" s="98">
        <f t="shared" si="8"/>
        <v>99.338888818392917</v>
      </c>
      <c r="G37" s="98">
        <f t="shared" si="8"/>
        <v>96.238364623949153</v>
      </c>
      <c r="H37" s="98">
        <f t="shared" si="8"/>
        <v>87.793899240257915</v>
      </c>
      <c r="I37" s="98">
        <f t="shared" si="8"/>
        <v>82.434752339738779</v>
      </c>
      <c r="J37" s="98">
        <f t="shared" si="8"/>
        <v>80.931845054739</v>
      </c>
      <c r="K37" s="98">
        <f t="shared" si="8"/>
        <v>93.405820318393481</v>
      </c>
      <c r="L37" s="98">
        <f t="shared" si="8"/>
        <v>59.277628471988869</v>
      </c>
      <c r="M37" s="98">
        <f t="shared" si="8"/>
        <v>68.946049535751229</v>
      </c>
      <c r="N37" s="98">
        <f t="shared" si="8"/>
        <v>87.823476031255893</v>
      </c>
      <c r="O37" s="98">
        <f t="shared" si="8"/>
        <v>89.640711398100876</v>
      </c>
      <c r="P37" s="98">
        <f t="shared" si="8"/>
        <v>110.37584434087768</v>
      </c>
      <c r="Q37" s="104">
        <f t="shared" si="12"/>
        <v>84.187875019672347</v>
      </c>
      <c r="R37" s="77">
        <f t="shared" si="9"/>
        <v>1.0347086541776804E-2</v>
      </c>
      <c r="S37" s="88"/>
    </row>
    <row r="38" spans="1:19" ht="30" customHeight="1" thickBot="1" x14ac:dyDescent="0.25">
      <c r="A38" s="52" t="s">
        <v>34</v>
      </c>
      <c r="B38" s="58"/>
      <c r="C38" s="7">
        <f>SUM(C28:C37)</f>
        <v>7934.3811278981111</v>
      </c>
      <c r="D38" s="8">
        <f>SUM(D28:D37)</f>
        <v>7317.1816182867433</v>
      </c>
      <c r="E38" s="8">
        <f t="shared" ref="E38:P38" si="13">SUM(E28:E37)</f>
        <v>8433.3342383188992</v>
      </c>
      <c r="F38" s="8">
        <f t="shared" si="13"/>
        <v>11107.102911825859</v>
      </c>
      <c r="G38" s="8">
        <f t="shared" si="13"/>
        <v>9987.8293403051666</v>
      </c>
      <c r="H38" s="8">
        <f t="shared" si="13"/>
        <v>8128.515608405889</v>
      </c>
      <c r="I38" s="8">
        <f t="shared" si="13"/>
        <v>8196.9573506957913</v>
      </c>
      <c r="J38" s="8">
        <f t="shared" si="13"/>
        <v>9634.3334698141425</v>
      </c>
      <c r="K38" s="8">
        <f t="shared" si="13"/>
        <v>10280.912495189856</v>
      </c>
      <c r="L38" s="8">
        <f t="shared" si="13"/>
        <v>6672.3955788705825</v>
      </c>
      <c r="M38" s="8">
        <f t="shared" si="13"/>
        <v>7523.9993617978234</v>
      </c>
      <c r="N38" s="8">
        <f t="shared" si="13"/>
        <v>8161.0056457948876</v>
      </c>
      <c r="O38" s="8">
        <f t="shared" si="13"/>
        <v>7461.9517352440989</v>
      </c>
      <c r="P38" s="9">
        <f t="shared" si="13"/>
        <v>7437.0660281003493</v>
      </c>
      <c r="Q38" s="105">
        <f t="shared" si="12"/>
        <v>8136.3845445536963</v>
      </c>
      <c r="R38" s="106"/>
    </row>
    <row r="39" spans="1:19" ht="20.100000000000001" customHeight="1" x14ac:dyDescent="0.2">
      <c r="A39" s="46" t="s">
        <v>2</v>
      </c>
      <c r="B39" s="40" t="s">
        <v>10</v>
      </c>
      <c r="C39" s="107">
        <f>SUM(C28:C31)</f>
        <v>6339.4003567863147</v>
      </c>
      <c r="D39" s="107">
        <f>SUM(D28:D31)</f>
        <v>5790.8252509041604</v>
      </c>
      <c r="E39" s="107">
        <f t="shared" ref="E39:P39" si="14">SUM(E28:E31)</f>
        <v>7100.6298699535746</v>
      </c>
      <c r="F39" s="107">
        <f t="shared" si="14"/>
        <v>9362.6902711335333</v>
      </c>
      <c r="G39" s="107">
        <f t="shared" si="14"/>
        <v>8342.9872208073211</v>
      </c>
      <c r="H39" s="107">
        <f t="shared" si="14"/>
        <v>6196.9665292006339</v>
      </c>
      <c r="I39" s="107">
        <f t="shared" si="14"/>
        <v>6485.7637872518844</v>
      </c>
      <c r="J39" s="107">
        <f t="shared" si="14"/>
        <v>8060.0847201441848</v>
      </c>
      <c r="K39" s="107">
        <f t="shared" si="14"/>
        <v>8569.9416340763419</v>
      </c>
      <c r="L39" s="107">
        <f t="shared" si="14"/>
        <v>5653.1979336649356</v>
      </c>
      <c r="M39" s="107">
        <f t="shared" si="14"/>
        <v>6410.6831001320434</v>
      </c>
      <c r="N39" s="107">
        <f t="shared" si="14"/>
        <v>6757.5353395089924</v>
      </c>
      <c r="O39" s="107">
        <f t="shared" si="14"/>
        <v>5827.6269926424002</v>
      </c>
      <c r="P39" s="107">
        <f t="shared" si="14"/>
        <v>5501.1114830359356</v>
      </c>
      <c r="Q39" s="108">
        <f>SUM(Q28:Q31)</f>
        <v>6624.4065914346438</v>
      </c>
      <c r="R39" s="21">
        <f>SUM(R28:R31)</f>
        <v>0.81417078496724504</v>
      </c>
    </row>
    <row r="40" spans="1:19" ht="20.100000000000001" customHeight="1" x14ac:dyDescent="0.2">
      <c r="A40" s="47"/>
      <c r="B40" s="41" t="s">
        <v>11</v>
      </c>
      <c r="C40" s="109">
        <f>SUM(C32:C37)</f>
        <v>1594.9807711117976</v>
      </c>
      <c r="D40" s="109">
        <f>SUM(D32:D37)</f>
        <v>1526.3563673825849</v>
      </c>
      <c r="E40" s="109">
        <f t="shared" ref="E40:P40" si="15">SUM(E32:E37)</f>
        <v>1332.7043683653246</v>
      </c>
      <c r="F40" s="109">
        <f t="shared" si="15"/>
        <v>1744.4126406923269</v>
      </c>
      <c r="G40" s="109">
        <f t="shared" si="15"/>
        <v>1644.8421194978473</v>
      </c>
      <c r="H40" s="109">
        <f t="shared" si="15"/>
        <v>1931.5490792052567</v>
      </c>
      <c r="I40" s="109">
        <f t="shared" si="15"/>
        <v>1711.1935634439055</v>
      </c>
      <c r="J40" s="109">
        <f t="shared" si="15"/>
        <v>1574.2487496699587</v>
      </c>
      <c r="K40" s="109">
        <f t="shared" si="15"/>
        <v>1710.9708611135129</v>
      </c>
      <c r="L40" s="109">
        <f t="shared" si="15"/>
        <v>1019.1976452056481</v>
      </c>
      <c r="M40" s="109">
        <f t="shared" si="15"/>
        <v>1113.3162616657798</v>
      </c>
      <c r="N40" s="109">
        <f t="shared" si="15"/>
        <v>1403.4703062858953</v>
      </c>
      <c r="O40" s="109">
        <f t="shared" si="15"/>
        <v>1634.3247426016992</v>
      </c>
      <c r="P40" s="109">
        <f t="shared" si="15"/>
        <v>1935.9545450644143</v>
      </c>
      <c r="Q40" s="110">
        <f>SUM(Q32:Q37)</f>
        <v>1511.9779531190518</v>
      </c>
      <c r="R40" s="14">
        <f>SUM(R32:R37)</f>
        <v>0.18582921503275482</v>
      </c>
    </row>
    <row r="41" spans="1:19" ht="20.100000000000001" customHeight="1" x14ac:dyDescent="0.2">
      <c r="A41" s="47"/>
      <c r="B41" s="42" t="s">
        <v>12</v>
      </c>
      <c r="C41" s="111">
        <f>SUM(C33:C37)</f>
        <v>912.14952110209401</v>
      </c>
      <c r="D41" s="111">
        <f>SUM(D33:D37)</f>
        <v>856.46763518790863</v>
      </c>
      <c r="E41" s="111">
        <f t="shared" ref="E41:P41" si="16">SUM(E33:E37)</f>
        <v>628.85184481307522</v>
      </c>
      <c r="F41" s="111">
        <f t="shared" si="16"/>
        <v>877.3726676660981</v>
      </c>
      <c r="G41" s="111">
        <f t="shared" si="16"/>
        <v>880.34438459284627</v>
      </c>
      <c r="H41" s="111">
        <f t="shared" si="16"/>
        <v>1122.7457000563913</v>
      </c>
      <c r="I41" s="111">
        <f t="shared" si="16"/>
        <v>990.32459672634354</v>
      </c>
      <c r="J41" s="111">
        <f t="shared" si="16"/>
        <v>825.58135085389802</v>
      </c>
      <c r="K41" s="111">
        <f t="shared" si="16"/>
        <v>872.5222453335233</v>
      </c>
      <c r="L41" s="111">
        <f t="shared" si="16"/>
        <v>543.69289808703161</v>
      </c>
      <c r="M41" s="111">
        <f t="shared" si="16"/>
        <v>589.61506445914165</v>
      </c>
      <c r="N41" s="111">
        <f t="shared" si="16"/>
        <v>777.13422618503819</v>
      </c>
      <c r="O41" s="111">
        <f t="shared" si="16"/>
        <v>953.68301710627236</v>
      </c>
      <c r="P41" s="111">
        <f t="shared" si="16"/>
        <v>1140.8364875419488</v>
      </c>
      <c r="Q41" s="112">
        <f>SUM(Q33:Q37)</f>
        <v>833.53757675258862</v>
      </c>
      <c r="R41" s="30">
        <f>SUM(R33:R37)</f>
        <v>0.10244569589702333</v>
      </c>
    </row>
    <row r="42" spans="1:19" ht="20.100000000000001" customHeight="1" x14ac:dyDescent="0.2">
      <c r="A42" s="47"/>
      <c r="B42" s="42" t="s">
        <v>13</v>
      </c>
      <c r="C42" s="111">
        <f>SUM(C34:C37)</f>
        <v>627.55887051824061</v>
      </c>
      <c r="D42" s="111">
        <f>SUM(D34:D37)</f>
        <v>590.86115727578022</v>
      </c>
      <c r="E42" s="111">
        <f t="shared" ref="E42:P42" si="17">SUM(E34:E37)</f>
        <v>437.10802812695141</v>
      </c>
      <c r="F42" s="111">
        <f t="shared" si="17"/>
        <v>598.7524630787442</v>
      </c>
      <c r="G42" s="111">
        <f t="shared" si="17"/>
        <v>627.46512204467081</v>
      </c>
      <c r="H42" s="111">
        <f t="shared" si="17"/>
        <v>769.6542969449556</v>
      </c>
      <c r="I42" s="111">
        <f t="shared" si="17"/>
        <v>658.52867416121455</v>
      </c>
      <c r="J42" s="111">
        <f t="shared" si="17"/>
        <v>572.07143431127565</v>
      </c>
      <c r="K42" s="111">
        <f t="shared" si="17"/>
        <v>597.5599212746589</v>
      </c>
      <c r="L42" s="111">
        <f t="shared" si="17"/>
        <v>377.94207707299904</v>
      </c>
      <c r="M42" s="111">
        <f t="shared" si="17"/>
        <v>407.82851709681546</v>
      </c>
      <c r="N42" s="111">
        <f t="shared" si="17"/>
        <v>537.90356470738698</v>
      </c>
      <c r="O42" s="111">
        <f t="shared" si="17"/>
        <v>676.52256807888375</v>
      </c>
      <c r="P42" s="111">
        <f t="shared" si="17"/>
        <v>779.66887246697729</v>
      </c>
      <c r="Q42" s="112">
        <f>SUM(Q34:Q37)</f>
        <v>574.51234760175839</v>
      </c>
      <c r="R42" s="30">
        <f>SUM(R34:R37)</f>
        <v>7.0610274681071131E-2</v>
      </c>
    </row>
    <row r="43" spans="1:19" ht="20.100000000000001" customHeight="1" thickBot="1" x14ac:dyDescent="0.25">
      <c r="A43" s="48"/>
      <c r="B43" s="43" t="s">
        <v>14</v>
      </c>
      <c r="C43" s="113">
        <f>SUM(C35:C37)</f>
        <v>284.90116956976044</v>
      </c>
      <c r="D43" s="113">
        <f>SUM(D35:D37)</f>
        <v>259.14668675633749</v>
      </c>
      <c r="E43" s="113">
        <f t="shared" ref="E43:P43" si="18">SUM(E35:E37)</f>
        <v>195.47688214372982</v>
      </c>
      <c r="F43" s="113">
        <f t="shared" si="18"/>
        <v>270.644089426753</v>
      </c>
      <c r="G43" s="113">
        <f t="shared" si="18"/>
        <v>300.43498839279681</v>
      </c>
      <c r="H43" s="113">
        <f t="shared" si="18"/>
        <v>318.02382096708232</v>
      </c>
      <c r="I43" s="113">
        <f t="shared" si="18"/>
        <v>273.88590460669445</v>
      </c>
      <c r="J43" s="113">
        <f t="shared" si="18"/>
        <v>253.89257302042236</v>
      </c>
      <c r="K43" s="113">
        <f t="shared" si="18"/>
        <v>275.80992678407659</v>
      </c>
      <c r="L43" s="113">
        <f t="shared" si="18"/>
        <v>164.39158876881498</v>
      </c>
      <c r="M43" s="113">
        <f t="shared" si="18"/>
        <v>189.43919788671334</v>
      </c>
      <c r="N43" s="113">
        <f t="shared" si="18"/>
        <v>258.96353681338428</v>
      </c>
      <c r="O43" s="113">
        <f t="shared" si="18"/>
        <v>296.38318363792212</v>
      </c>
      <c r="P43" s="113">
        <f t="shared" si="18"/>
        <v>327.52272317635249</v>
      </c>
      <c r="Q43" s="114">
        <f>SUM(Q35:Q37)</f>
        <v>254.11590621566103</v>
      </c>
      <c r="R43" s="35">
        <f>SUM(R35:R37)</f>
        <v>3.1232042293989189E-2</v>
      </c>
    </row>
    <row r="44" spans="1:19" ht="20.100000000000001" customHeight="1" x14ac:dyDescent="0.2">
      <c r="C44" s="93"/>
      <c r="D44" s="93"/>
    </row>
    <row r="45" spans="1:19" s="116" customFormat="1" ht="20.100000000000001" customHeight="1" x14ac:dyDescent="0.2">
      <c r="B45" s="36" t="s">
        <v>16</v>
      </c>
      <c r="C45" s="37" t="s">
        <v>20</v>
      </c>
      <c r="D45" s="37" t="s">
        <v>22</v>
      </c>
      <c r="E45" s="37" t="s">
        <v>27</v>
      </c>
      <c r="F45" s="37" t="s">
        <v>29</v>
      </c>
      <c r="G45" s="37" t="s">
        <v>18</v>
      </c>
      <c r="H45" s="37" t="s">
        <v>35</v>
      </c>
      <c r="I45" s="37" t="s">
        <v>28</v>
      </c>
      <c r="J45" s="37" t="s">
        <v>25</v>
      </c>
      <c r="K45" s="37" t="s">
        <v>17</v>
      </c>
      <c r="L45" s="37" t="s">
        <v>19</v>
      </c>
      <c r="M45" s="37" t="s">
        <v>26</v>
      </c>
      <c r="N45" s="37" t="s">
        <v>24</v>
      </c>
      <c r="O45" s="37" t="s">
        <v>21</v>
      </c>
      <c r="P45" s="37" t="s">
        <v>23</v>
      </c>
      <c r="Q45" s="38" t="s">
        <v>0</v>
      </c>
      <c r="R45" s="117"/>
    </row>
    <row r="46" spans="1:19" s="116" customFormat="1" ht="25.5" customHeight="1" x14ac:dyDescent="0.2">
      <c r="B46" s="118" t="s">
        <v>42</v>
      </c>
      <c r="C46" s="1">
        <v>644083</v>
      </c>
      <c r="D46" s="1">
        <v>1191989</v>
      </c>
      <c r="E46" s="1">
        <v>294664</v>
      </c>
      <c r="F46" s="1">
        <v>551647</v>
      </c>
      <c r="G46" s="1">
        <v>443690</v>
      </c>
      <c r="H46" s="1">
        <v>1200539</v>
      </c>
      <c r="I46" s="1">
        <v>632015</v>
      </c>
      <c r="J46" s="1">
        <v>522662</v>
      </c>
      <c r="K46" s="1">
        <v>589899</v>
      </c>
      <c r="L46" s="1">
        <v>1324277</v>
      </c>
      <c r="M46" s="1">
        <v>1385141</v>
      </c>
      <c r="N46" s="1">
        <v>820965</v>
      </c>
      <c r="O46" s="1">
        <v>509813</v>
      </c>
      <c r="P46" s="1">
        <v>582555</v>
      </c>
      <c r="Q46" s="2">
        <v>10693939</v>
      </c>
    </row>
    <row r="49" spans="1:17" ht="14.25" x14ac:dyDescent="0.2">
      <c r="B49" s="39"/>
    </row>
    <row r="50" spans="1:17" ht="18" x14ac:dyDescent="0.2">
      <c r="I50" s="119"/>
      <c r="J50" s="119"/>
      <c r="K50" s="120"/>
    </row>
    <row r="51" spans="1:17" ht="12.75" x14ac:dyDescent="0.2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</row>
    <row r="53" spans="1:17" ht="12" customHeight="1" x14ac:dyDescent="0.2"/>
  </sheetData>
  <mergeCells count="60">
    <mergeCell ref="Q4:Q5"/>
    <mergeCell ref="A1:R1"/>
    <mergeCell ref="C4:C5"/>
    <mergeCell ref="D4:D5"/>
    <mergeCell ref="E4:E5"/>
    <mergeCell ref="F4:F5"/>
    <mergeCell ref="A2:R2"/>
    <mergeCell ref="I4:I5"/>
    <mergeCell ref="J4:J5"/>
    <mergeCell ref="R4:R5"/>
    <mergeCell ref="L4:L5"/>
    <mergeCell ref="M4:M5"/>
    <mergeCell ref="A11:B11"/>
    <mergeCell ref="A12:B12"/>
    <mergeCell ref="P4:P5"/>
    <mergeCell ref="A6:B6"/>
    <mergeCell ref="A7:B7"/>
    <mergeCell ref="A9:B9"/>
    <mergeCell ref="N4:N5"/>
    <mergeCell ref="A8:B8"/>
    <mergeCell ref="O4:O5"/>
    <mergeCell ref="A10:B10"/>
    <mergeCell ref="A28:B28"/>
    <mergeCell ref="A29:B29"/>
    <mergeCell ref="G4:G5"/>
    <mergeCell ref="H4:H5"/>
    <mergeCell ref="K4:K5"/>
    <mergeCell ref="A23:R23"/>
    <mergeCell ref="A24:R24"/>
    <mergeCell ref="C26:C27"/>
    <mergeCell ref="D26:D27"/>
    <mergeCell ref="E26:E27"/>
    <mergeCell ref="F26:F27"/>
    <mergeCell ref="G26:G27"/>
    <mergeCell ref="H26:H27"/>
    <mergeCell ref="I26:I27"/>
    <mergeCell ref="P26:P27"/>
    <mergeCell ref="Q26:Q27"/>
    <mergeCell ref="R26:R27"/>
    <mergeCell ref="A31:B31"/>
    <mergeCell ref="A33:B33"/>
    <mergeCell ref="A34:B34"/>
    <mergeCell ref="A39:A43"/>
    <mergeCell ref="A35:B35"/>
    <mergeCell ref="A36:B36"/>
    <mergeCell ref="A37:B37"/>
    <mergeCell ref="A38:B38"/>
    <mergeCell ref="A32:B32"/>
    <mergeCell ref="A30:B30"/>
    <mergeCell ref="J26:J27"/>
    <mergeCell ref="K26:K27"/>
    <mergeCell ref="L26:L27"/>
    <mergeCell ref="M26:M27"/>
    <mergeCell ref="N26:N27"/>
    <mergeCell ref="O26:O27"/>
    <mergeCell ref="A17:A21"/>
    <mergeCell ref="A13:B13"/>
    <mergeCell ref="A14:B14"/>
    <mergeCell ref="A15:B15"/>
    <mergeCell ref="A16:B16"/>
  </mergeCells>
  <phoneticPr fontId="7" type="noConversion"/>
  <printOptions horizontalCentered="1" verticalCentered="1"/>
  <pageMargins left="0.19685039370078741" right="0.19685039370078741" top="1.1811023622047245" bottom="0.19685039370078741" header="0.39370078740157483" footer="0"/>
  <pageSetup paperSize="9" scale="56" orientation="landscape" r:id="rId1"/>
  <headerFooter scaleWithDoc="0">
    <oddHeader>&amp;L&amp;G</oddHeader>
  </headerFooter>
  <rowBreaks count="1" manualBreakCount="1">
    <brk id="22" max="11" man="1"/>
  </rowBreaks>
  <customProperties>
    <customPr name="_pios_id" r:id="rId2"/>
  </customPropertie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přítrv</vt:lpstr>
      <vt:lpstr>přítrv!Oblast_tisku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2021-11-01T14:04:06Z</cp:lastPrinted>
  <dcterms:created xsi:type="dcterms:W3CDTF">1997-01-24T11:07:25Z</dcterms:created>
  <dcterms:modified xsi:type="dcterms:W3CDTF">2021-11-01T14:04:08Z</dcterms:modified>
</cp:coreProperties>
</file>